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270" tabRatio="536" activeTab="0"/>
  </bookViews>
  <sheets>
    <sheet name="Закупівлі" sheetId="1" r:id="rId1"/>
  </sheets>
  <definedNames>
    <definedName name="_xlnm._FilterDatabase" localSheetId="0" hidden="1">'Закупівлі'!$A$8:$V$8</definedName>
    <definedName name="OLE_LINK1" localSheetId="0">'Закупівлі'!$F$229</definedName>
    <definedName name="_xlnm.Print_Area" localSheetId="0">'Закупівлі'!$A$1:$V$83</definedName>
  </definedNames>
  <calcPr fullCalcOnLoad="1"/>
</workbook>
</file>

<file path=xl/sharedStrings.xml><?xml version="1.0" encoding="utf-8"?>
<sst xmlns="http://schemas.openxmlformats.org/spreadsheetml/2006/main" count="3002" uniqueCount="1120">
  <si>
    <t>№ з/п</t>
  </si>
  <si>
    <t>Одиниця виміру</t>
  </si>
  <si>
    <t>"____" ____________ 20___ року</t>
  </si>
  <si>
    <t>кількість</t>
  </si>
  <si>
    <t xml:space="preserve"> кількість</t>
  </si>
  <si>
    <t>питома вартість,
тис. грн
без ПДВ</t>
  </si>
  <si>
    <t>Дата оприлюднення оголошення про проведення закупівлі</t>
  </si>
  <si>
    <t>Ідентифікатор закупівлі /частин предмета закупівлі (лотів)</t>
  </si>
  <si>
    <t xml:space="preserve">Дата укладення договору про закупівлю з переможцем </t>
  </si>
  <si>
    <t>Загальна вартість заходу, заявлена ОСР у тендерній документації</t>
  </si>
  <si>
    <t>Керівник ліцензіата                                                                                              ___________________</t>
  </si>
  <si>
    <t>(або особа, яка виконує його обов'язки)                                                                          (підпис)</t>
  </si>
  <si>
    <t>вартість, тис. грн
без ПДВ</t>
  </si>
  <si>
    <t>загальна вартість, тис. грн
без ПДВ</t>
  </si>
  <si>
    <t>вартість, тис. грн 
без ПДВ</t>
  </si>
  <si>
    <t>Найменування предмета закупівлі</t>
  </si>
  <si>
    <t>Вид предмета закупівлі (товари/роботи/послуги)</t>
  </si>
  <si>
    <t xml:space="preserve">Найменування заходу виробничої програми </t>
  </si>
  <si>
    <t>Заплановано згідно з планом фінансування відповідної виробничої програми</t>
  </si>
  <si>
    <t>Додаток 13
до Кодексу систем розподілу</t>
  </si>
  <si>
    <t>Опис технічних характеристик предмета закупівлі (для обладнання та матеріалів)</t>
  </si>
  <si>
    <t>Найменування виробничої програми, згідно з якою проводиться закупівля  (інвестиційна програма, ремонтна програма, заходи з приєднання)</t>
  </si>
  <si>
    <t>Вартість, що визначена у тендерній пропозиції переможця процедури закупівлі, з яким ОСР має намір укласти договір про закупівлю</t>
  </si>
  <si>
    <t>Гіперпосилання на відповідну закупівлю</t>
  </si>
  <si>
    <t>Інформація щодо відміни закупівлі, причини її відміни</t>
  </si>
  <si>
    <t xml:space="preserve">                                                                  М. П. (за наявності)</t>
  </si>
  <si>
    <t>-</t>
  </si>
  <si>
    <t>Примітки</t>
  </si>
  <si>
    <t>Рефлектомер 2 лота (п.7.1.8 ІП 2023)</t>
  </si>
  <si>
    <t>Вимірювач опору ізоляції ( п.7.1.8 Іп 2023)</t>
  </si>
  <si>
    <t>Джерело безперебійного живлення для серверного обладнання ( п.4.1.2.4 ІП 2023)</t>
  </si>
  <si>
    <t>Автомобіль вантажний бортовий (п.6.1.4 Іп 2023)</t>
  </si>
  <si>
    <t>Автоматичне мікропроцесорне реле</t>
  </si>
  <si>
    <t>Трасошукач ( п.7.1.6 Іп 2023)</t>
  </si>
  <si>
    <t>Лабораторний вимірювальний трьохфазний прилад (автотрансформатор) (п.7.1.3 ІП 2023)</t>
  </si>
  <si>
    <t>Паливо дизельне для автотранспорту АТ «Прикарпаттяобленерго»</t>
  </si>
  <si>
    <t>Маршрутизатор в комплекті з пристроєм захисту та контролерів збору даних ( п2.3.5 ; 2.3.3 ІП 2023)</t>
  </si>
  <si>
    <t>Трансформатор напруги ( п.2.2.5.7 ІП 2023)</t>
  </si>
  <si>
    <t>Роботи з будівництва розвантажувальних ТП-10/0,4 кВ та мереж до них в с. Стецівка та в с Колодіївка Івано-Франківського району Івано-Франківської області ( тп.1.2.1.1.46;1.2.1.1.48 ІП 2023)</t>
  </si>
  <si>
    <t>Роботи з будівництва розвантажувальних ТП-10/0,4 кВ та мереж до них в с. Снідавка, с. Липівка, с. Іванівці, с. Драгомирчани, с. Полянки, с. Мислівка, с. Майдан Івано-Франківського району Івано-Франківської області ( п.1.2.1.1.42;1.2.1.1.43;1.2.1.1.45;1.2.1.1.47;1.2.1.1.49;1.2.1.1.51;1.2.1.1.55;1.2.1.1.67 ІП 2023)</t>
  </si>
  <si>
    <t>Ізолятор лінійний підвісний</t>
  </si>
  <si>
    <t>Трифазні лічильники з функцією GSM передачі даних (трансформаторного включення) ( п.2.4.3,2.8.1,2.9.1 ІП 2023)</t>
  </si>
  <si>
    <t>Обмежувач перенапруг</t>
  </si>
  <si>
    <t>Роботи з будівництва розвантажувальних ТП-10/0,4 кВ та мереж до них в с.м.т Перегінськ та с. Тучапи Івано-Франківського району Івано-Франківської області</t>
  </si>
  <si>
    <t>Роботи з будівництва розвантажувальних ТП-10/0,4 кВ та мереж до них в с. Підлісся, с.Посіч, с.Липівка, с.Старі Кривотули, с.Красилівка Івано-Франківського району Івано-Франківської області (п.1.2.1.1.41;1.2.1.1.44;1.2.1.1.57;1.1.2.1.56;1.2.1.1.58 ІП 2023)</t>
  </si>
  <si>
    <t>Бригадні автомобілі (5 місць) (р.6.1.7 ІП 2023)</t>
  </si>
  <si>
    <t>Автомобіль вантажний бортовий ( п.6.1.4 ІП 2023)</t>
  </si>
  <si>
    <t>Cервер системи резервного збереження даних та дискова полиця розширення та додатковий дисковий простір (п.4.1.2.1-4.1.2.2 ІП 2023)</t>
  </si>
  <si>
    <t>Трифазні прилади обліку електричної енергії з фіксацією профілю навантаження, трифазні прилади обліку електричної енергії трансформаторного включення, трифазні прилади обліку електричної енергії прямого включення ( п.2.2.1,2.2.2,2.2.3,2.2.4 ІП 2023)</t>
  </si>
  <si>
    <t>Роботи з перенесення ПЛ-35 кВ «ЦНДЛ-Шкірзавод» з плями забудови в м. Івано-Франківськ, Івано-Франківської територіальної громади, Івано-Франківського району, Івано-Франківській області.</t>
  </si>
  <si>
    <t>Шафа серверна комутаційна, мережевий комутатор, маршрутизатор ( п.4.1.4.1-4.1.4.4 ІП 2023)</t>
  </si>
  <si>
    <t>Джерела безперебійного живлення (п.4.1.3 ІП 2023)</t>
  </si>
  <si>
    <t>Роботи з ремонту кабельних ліній 0,4-10-35 кВ АТ «Прикарпаттяобленерго»</t>
  </si>
  <si>
    <t>Автоматичні реле</t>
  </si>
  <si>
    <t>Послуги з впровадження функціональності «Управління капітальними інвестиціями в енергетиці» програмного забезпечення SAP (ІП 2023 п.4.2.1.2)</t>
  </si>
  <si>
    <t>Послуги з ремонту та технічного обслуговування комп’ютерної техніки та периферійних пристроїв</t>
  </si>
  <si>
    <t>Гак монтажний, затискач натягальний, плашковий, стрічка, муфта та наконечники</t>
  </si>
  <si>
    <t>Роботи з технічного переоснащення АСДТУ РП-2, 10/0,4 кВ Коломийської СЕЕМ АТ «Прикарпаттяобленерго»</t>
  </si>
  <si>
    <t>Вимикачі автоматичні, модульні, запобіжники та додаткові шини до вимикачів</t>
  </si>
  <si>
    <t>Приймач акустичних хвиль та вимірювач опору ізоляції ( п.7.1.4 та п.7.1.8 ІП 2023)</t>
  </si>
  <si>
    <t>Послуги з повірки засобів вимірювальної техніки</t>
  </si>
  <si>
    <t>Індикатори магнітного поля та дріт</t>
  </si>
  <si>
    <t>Запобіжники, рубильники та тримачі для запобіжників</t>
  </si>
  <si>
    <t>Провід</t>
  </si>
  <si>
    <t>Ізолятор опорний армований, опорно-стрижневий, прохідні для повітряних ліній електропередач напругою 0,4-110 кВ та конструкційні матеріали для ремонту мереж</t>
  </si>
  <si>
    <t>Електричні акумулятори (17блоків з комплектом обв’язки)</t>
  </si>
  <si>
    <t>Портативний аналізатор параметрів якості електричної енергії ( р.7 п.7.1.31 ІП 2022)</t>
  </si>
  <si>
    <t>Залізобетонні опори повітряних ліній електропередач напругою 0,4-6-10 кВ.</t>
  </si>
  <si>
    <t>Трифазний багатотарифний прилад обліку електричної енергії (р.2п.2.5.47 ІП 2022)</t>
  </si>
  <si>
    <t>Роботи з будівництва електричних мереж 0,4-10-35 кВ для забезпечення стандартного приєднання електричних установок фізичних та юридичних осіб до електричних мереж АТ «Прикарпаттяобленерго»</t>
  </si>
  <si>
    <t>Трасошукач та лінійний передавач ( п.7.1.6 та п.7.1.7 ІП 2023)</t>
  </si>
  <si>
    <t>Автоматичні вимикачі</t>
  </si>
  <si>
    <t>Група мідна контактна для РЛНД(З)-10/400 та роз'єднувач РЛНД(з)-10/400 з приводом або еквівалент</t>
  </si>
  <si>
    <t>Роботи з побудови АСКОЕ на ТП 10/0,4 кВ на базі багатофункціональних електролічильників з вбудованим GSM модулем на території Галицького, Рогатинського, Городенківського, Снятинського і Тлумацького районів ( р.2 п 2.1. ІП 2022)</t>
  </si>
  <si>
    <t>Реконструкція ПС 110/6 кВ "Сільмаш" із заміною вимикачів пр."Сільмаш-1" та пр."Сільмаш-2" на ПС 110/35/6 кВ "Коломия" м. Коломия Коломийського району Івано-Франківської області ( розділ 1, п.1.3.1.1 ІП 2023)</t>
  </si>
  <si>
    <t>Ізолятор опорний армований, опорно-стрижневий, прохідні для повітряних ліній електропередач напругою 1-110 кВ та конструкційні матеріали для ремонту мереж</t>
  </si>
  <si>
    <t>Опори дерев’яні просочені для повітряних ліній електропередач</t>
  </si>
  <si>
    <t>Автопідйомник автомобільний гідравлічний (на шасі Euro Cargo ML 110 4х4 (місць 3)) ( р.6 п.6.1.5 ІП 2023)</t>
  </si>
  <si>
    <t>Пристрої релейного захисту</t>
  </si>
  <si>
    <t>Технічне обслуговування телекомунікаційного обладнання (перепрограмування керуючого комплексу VERSION 2 CONTROL UNIT, програмно-апаратного комплексу Session Manager та System Manager або еквіваленту)</t>
  </si>
  <si>
    <t>Модуль та підсистеми, які входять у склад комп’ютерної програми «АСТОР 8» та «АСТОР 8. Сумісний підвіс» (далі – «КП») та відповідні права на їх використання ( п.4.2.1.1 ІП 2023)</t>
  </si>
  <si>
    <t>Маршрутизатори та трифазні багатофункціональні прилади обліку електроенергії ( ІП 2023 п.2.3.1,п.2.6.1,п.2.6.2п.,2.7.1)</t>
  </si>
  <si>
    <t>Акумуляторні батареї з комплектом обв’язки</t>
  </si>
  <si>
    <t>Технічне переоснащення ТП із заміною силового трансформатора на ТМГ- 63/10(6)/0,4-У1, У/Zn-11 в Івано-Франківській області (р1. п.1.3.2.2.1 ІП 2023)</t>
  </si>
  <si>
    <t>Технічне переоснащення ТП-38 в м. Івано-Франківськ філії Центральна із заміною силового трансформатора на ТМГ-630/10(6)/0,4-У1, Д/Ун-11 ( р.1. п 1.3.2.2.6 ІП 2023)</t>
  </si>
  <si>
    <t>Технічне переоснащення ТП із заміною силового трансформатора на ТМГ-400/10(6)/0,4-У1, Д/Ун-11 в Івано-Франківській області ( р.1 п.1.3.2.2.5 ІП 2023)</t>
  </si>
  <si>
    <t>Технічне переоснащення ТП із заміною силового трансформатора на ТМГ-250/10(6)/0,4-У1, У/Zn-11 в Івано-Франківській області ( р.1. п.1.3.2.2.4 ІП 2023)</t>
  </si>
  <si>
    <t>Технічне переоснащення ТП із заміною силового трансформатора на ТМГ-160/10(6)/0,4-У1, У/Zn-11 в Івано-Франківській області ( р.1. п.1.3.2.2.3 ІП 2023)</t>
  </si>
  <si>
    <t>Технічне переоснащення ТП із заміною силового трансформатора на ТМГ-100/10(6)/0,4-У1, У/Zn-11 в Івано-Франківській області ( р.1 п.1.3.2.2.2. ІП 2023)</t>
  </si>
  <si>
    <t>Офісні персональні комп’ютери, ноутбуки ( р.4 п.4.1.1. ; п.4.1.1.3 ІП 2023)</t>
  </si>
  <si>
    <t>Технічне переоснащення ТП-38 в м. Івано-Франківськ філії Центральна із заміною силового трансформатора на ТМГ-630/10(6)/0,4-У1, Д/Ун-11 (р.1. п.1.3.2.2.6 ІП 2023)</t>
  </si>
  <si>
    <t>Роботи з реконструкції КЛ-10 кВ від ПС 110/10 кВ Загвіздя до БКТП-536 в м.Івано-Франківськ ( р.1 п.1.1.1.2.11 ІП 2023)</t>
  </si>
  <si>
    <t>Автозапчастини до легкових та вантажних автомобілей</t>
  </si>
  <si>
    <t>Монітори та багатофункціональні пристрої (п.4.1.1.2 ; п.4.1.3.1 ІП 2023)</t>
  </si>
  <si>
    <t>Обладнання для захисту ліній та контролер</t>
  </si>
  <si>
    <t>Цемент</t>
  </si>
  <si>
    <t>Пісок та щебінь</t>
  </si>
  <si>
    <t>Роботи з побудови АСКОЕ на ТП 10/0,4 кВ на базі багатофункціональних електролічильників з вбудованим PLC модемом на території Долинського району. ( р2.п 2.1.1. ІП 2023)</t>
  </si>
  <si>
    <t>Послуги з проведення обов’язкового технічного контролю транспортних засобів</t>
  </si>
  <si>
    <t>Програмно апаратний комплекс AVAYA AURA у філії АТ «Прикарпаттяобленерго» або еквіваленту та його інсталяція ( р.5 п.5.1.1.1. ІП 2023)</t>
  </si>
  <si>
    <t>Маршрутизатор та антена</t>
  </si>
  <si>
    <t>Розчинник, уайт-спірит, сольвент</t>
  </si>
  <si>
    <t>Послуги з повірки засобів вимірювальної техніки та інші метрологічні послуги</t>
  </si>
  <si>
    <t>Акумулятори, батарейки, акумулятори літієві, акумулятори універсальні та акумуляторні батареї</t>
  </si>
  <si>
    <t>Фал рятувальний, пояс двохстроповий, стропа</t>
  </si>
  <si>
    <t>Розширення для дискової стійки (р.4 п.4.1.2.3 ІП 2022)</t>
  </si>
  <si>
    <t>Мультиплексор (р.5 п.5.1.2.4 ІП 2023)</t>
  </si>
  <si>
    <t>Бригадний автомобіль 4*4 (5 місць) ( р.6.п6.1.2 ІП 2023)</t>
  </si>
  <si>
    <t>Мотокоса та тример електричний (р.7 п.7.1.1)</t>
  </si>
  <si>
    <t>Роботи з побудови АСКОЕ на ТП 10/0,4 кВ на базі багатофункціональних електролічильників з вбудованим PLC модемом на території Богородчанського, Надвірнянського, Яремчанського та Калуського районів ( р.2 п.2.1.1 ІП 2023)</t>
  </si>
  <si>
    <t>Комп’ютерна програма «Діалоговий автоматизований комплекс аналізу режимів ЕЛЕКС» або еквівалент(«ДАКАР ЕЛЕКС») ( р.4 п.4.2.1.3 ІП 2022)</t>
  </si>
  <si>
    <t>Вимірювач опору, рефлектомер, кліщі струмовимірювальні, комплект вимірювальний та вимірювальна штанга (р.7 п.7.1.8 ІП 2023)</t>
  </si>
  <si>
    <t>Ізоляційна стрічка, техпластина гумова, ущільнення, кільце ущільнююче</t>
  </si>
  <si>
    <t>Ліхтарі (налобний, прожекторний, кишеньковий акумуляторний)</t>
  </si>
  <si>
    <t>Плита, лист, полоса стальна</t>
  </si>
  <si>
    <t>Кутник, труба кругла, профільна, водогазопровідна</t>
  </si>
  <si>
    <t>Прокат сталевий гарячекатаний круглий, катанка, електрод, арматура</t>
  </si>
  <si>
    <t>Джерело змінної робочої напруги, генеруючий електрод з мембраною з прямим осушувальним патроном для кулонометра, приймача акустичних хвиль, 3 лота (р.7 п.7.1.4 ІП 2023)</t>
  </si>
  <si>
    <t>Контролер мультипортовий на 32 порта (р.2п.2.5.46 ІП2022)</t>
  </si>
  <si>
    <t>Автоматична установка для визначення діелектричної міцності оливи ( р.7 п7.1.12 ІП 2023)</t>
  </si>
  <si>
    <t>Реконструкція ЗТП 40 в м.Івано-Франківськ ( р.2 п.п.1.3.2 ІП 2022)</t>
  </si>
  <si>
    <t>Реконструкція ПС 110/6 кВ "Сільмаш" із заміною вимикачів пр."Сільмаш-1" та пр."Сільмаш-2" на ПС 110/35/6 кВ "Коломия" м. Коломия Коломийського району Івано-Франківської області (р1.п 1.3.1.1 ІП 2023)</t>
  </si>
  <si>
    <t>Пакети програмного забезпечення для захисту від вірусів ( р4.п.4.2.2.1)</t>
  </si>
  <si>
    <t>Вимірювальні трансформатори струму, 4 лоти ( р.2 п. 2.2.5.2-2.2.5.5)</t>
  </si>
  <si>
    <t>Реконструкція ПС 110 кВ "Городенка" із модернізацією захистів сторони 110 кВ м. Городенка Коломийського району Івано-Франківської області ( р.1 п.1.3.1.3 ІП 2023)</t>
  </si>
  <si>
    <t>Реконструкція ПС 110 кВ "Тлумач" із модернізацією захистів сторони 110 кВ м. Тлумач Івано-Франківського району Івано-Франківської області (р1. п.1.3.1.2 ІП2023)</t>
  </si>
  <si>
    <t>Пудра алюмінієва</t>
  </si>
  <si>
    <t>Послуги з чистки трас під мережами повітряних ліній АТ «Прикарпаттяобленерго»</t>
  </si>
  <si>
    <t>Роботи з будівництва електричних мереж 0,4-10-35 кВ для забезпечення тимчасового приєднання електричних установок фізичних та юридичних осіб до електричних мереж АТ «Прикарпаттяобленерго»</t>
  </si>
  <si>
    <t>Роботи з побудови АСКОЕ на ТП 10/0,4 кВ на базі багатофункціональних електролічильників з вбудованим PLC модемом на території Рожнятівського району ( р.2 п.2.1.1 ІП 2023)</t>
  </si>
  <si>
    <t>Роботи з побудови АСКОЕ на ТП 10/0,4 кВ на базі багатофункціональних електролічильників з вбудованим PLC модемом на території Коломийського та Косівського районів ( р.2 п.2.1.1 ІП 2023)</t>
  </si>
  <si>
    <t>Роботи з будівництва розвантажувальних ТП по стандартному приєднанні в Івано-Франківській області (р.1 п.1.2.1.1.40.1-п.1.2.1.1.40.3 ІП 2023)</t>
  </si>
  <si>
    <t>Болти, гайки, шайби, дюбелі з ударним шурупом, саморізи з буром по металу, саморізи по дереву, шайиб, шпильки</t>
  </si>
  <si>
    <t>Акумуляторна викрутка, кутова шліфувальна машина, акумуляторний дриль-шурупокрут, перформатор, акумуляторна кутова шліфмашина</t>
  </si>
  <si>
    <t>Запобіжники, камера дугогасна , вставка плавка, роз'єднувачі, вимикачі навантаження, рубильники</t>
  </si>
  <si>
    <t>Контролер мультипортовий ( п.2.5.46 ІП2022)</t>
  </si>
  <si>
    <t>Індикатор працездатності схем обліку ( п.2.5.41-2.5.42 Іп 2022)</t>
  </si>
  <si>
    <t>бокорізи діелектричні, довгогубці діелектричні, ніж монтажний електромонтера, набір викруток, набір ключів, набір ключів комбінованих, плоскогубці комбіновані, плоскогубці з подовженими губками, молоток, сокира універсальний ,пістолет для піни, пістолет для силікону, гілкоріз з довгими ручками, секатор садовий, набір мітчіків та плашок, набір просічок, набір мітчиків по металу, пила ручна для дерева, набір напильників, ящику для інструментів, ключів рожково-накідних, набір торцевих головок, набір з шарнірно-губцевих інструментів, молоток слюсарний, щітки для металу ,пензель малярний, молоток, сокира, лопата, плоскогубці,пильне полотно по металу, ящик інструментальний, викрутки, круглогубці, бокорізи, свердло по металу, ключ комбінований з храповим механізмом, свердло по металу, набір свердл та біт, мітчик, олововідсмоктувач помповий, набір ключів шестигранних, набір свердл по бетону, набір електромонтажника в комплекті з ліхтариком, прес гідравлічний ручний, рюкзак для інструментів, пристрій для обрізання проводів, штангенциркуль, набір ключів рожкових, плашка, коронка по металу універсальна, ключ універсальний для поворотно притискних замків, пензель плаский, свердло по металу, Коронка по металу універсальна твердосплавна, викрутка діелектрична, бокорізи для радіодеталей, бокорізи міні, плоскогубці з подовженими губками</t>
  </si>
  <si>
    <t>Реконструкція ПС 110 кВ "Отинія" із заміною масляних вимикачів 35 кВ в смт. Отинія Коломийського району Івано-Франківської області ( р.1. п.1.3.1.4 ІП 2023)</t>
  </si>
  <si>
    <t>Реконструкція ПС Будилів 35 кВ з заміною вимикачів 35 кВ, в c. Хутір-Будилів Снятинської міської територіальної громади Коломийського району Івано-Франківської області ( р.1 п.1.3.1.5 ІП 2023)</t>
  </si>
  <si>
    <t>Емаль (сріблянка)</t>
  </si>
  <si>
    <t>Прилади обліку електричної енергії (однофазні лічильники з функцією передачі даних, трифазні прилади з функцією передачі даних, прилади передачі даних з функцією передачі даних, контролери збору даних),2 лота ( р.2 п.2.1.2,п.2.1.3,п.2.1.4,п.2.1.5, п.2.3.2,п.2.3.3 ІП 2023)</t>
  </si>
  <si>
    <t>Прилади обліку електричної енергії (однофазні лічильники з функцією передачі даних, трифазні прилади з функцією передачі даних, прилади передачі даних з функцією передачі даних, маршрутизатори, трифазні лічильники з функцією передачі даних, однофазні лічильники з функцією передачі даних),2 лота р2. п2.1.2,п.2.1.3,п.2.1.4,п.2.1.5, п.2.3.4,п.2.3.5,п.2.4.1,п 2.4.2,п.2.4.3,п.2.5.1-2.5.4 ІП 2023)</t>
  </si>
  <si>
    <t>Бригадний автомобіль 4х2 (5 місць) ( р.6 п.6.1.6 ІП 2023)</t>
  </si>
  <si>
    <t>Послуги із супроводу, інформаційно-технічної підтримки та удосконалення моделей прогнозування програмного забезпечення «IPESoft SELT» для автоматичного обліку, аналізу та прогнозування транспортування та споживання електричної енергії або еквіваленту</t>
  </si>
  <si>
    <t>Бензинові генератори (р.7 п. 7.1.2)</t>
  </si>
  <si>
    <t>Технічне переоснащення КЛ-0,4 кВ в м. Івано-Франківськ (п.1.1.3.2.1-п.1.1.3.2.6 ІП 2022)</t>
  </si>
  <si>
    <t>Влаштування комерційного обліку електричної енергії при приєднанні електричних установок фізичних та юридичних осіб до електричних мереж АТ «Прикарпаттяобленерго», які звернулися до Замовника у порядку, передбаченому Кодексом систем розподілу</t>
  </si>
  <si>
    <t>Капітальний ремонт трансформаторів</t>
  </si>
  <si>
    <t>Автоматична установка для визначення діелектричної міцності оливи ( р.7 п.7.1.12 ІП 2023)</t>
  </si>
  <si>
    <t>Газовий хроматограф з додатковим обладнанням ( р.7 п.7.1.9 ІП 2023)</t>
  </si>
  <si>
    <t>Бензопила та висоторіз (р.7 п.7.1.10 ІП 2023)</t>
  </si>
  <si>
    <t>Джерело змінної робочої напруги, генеруючий електрод з мембраною з прямим осушувальним патроном для кулонометра, приймача акустичних хвиль, 3 лота ( р.7 п.7.1.4 ІП 2023)</t>
  </si>
  <si>
    <t>Вимірювальні трансформатори напруги ,3 Лота ( р.2 п.2.2.5.7-2.2.5.9 ІП 2023)</t>
  </si>
  <si>
    <t>Вимірювальні трансформатори струму (р.2. п.2.2.5.2-2.2.5.6 ІП 2023)</t>
  </si>
  <si>
    <t>Трифазні багатофункціональні прилади обліку електроенергії та прилади прийому- передачі даних ( п.2.3.1,п.2.6.1,п.2.6.2,п.2.7.1)</t>
  </si>
  <si>
    <t>Трифазні прилади обліку електричної енергії з фіксацією профілю навантаження, трифазні прилади обліку електричної енергії трансформаторного включення, трифазні прилади обліку електричної енергії прямого включення (р.2 п.2.2.1-2.2.4)</t>
  </si>
  <si>
    <t>Модем ( р.2 п.2.3.6)</t>
  </si>
  <si>
    <t>Прилади обліку електричної енергії(однофазні лічильники з функцією передачі даних, трифазні прилади з функцією передачі даних, прилади передачі даних з функцією передачі даних, маршрутизатори, трифазні лічильники з функцією передачі даних, однофазні лічильники з функцією передачі даних ( р2. п2.1.2,п.2.1.3,п.2.1.4,п.2.1.5, п.2.3.4,п.2.3.5,п.2.4.1,п 2.4.2,п.2.4.3,п.2.5.1-2.5.4)</t>
  </si>
  <si>
    <t>Акумуляторна батарея</t>
  </si>
  <si>
    <t>Взірцевий прилад обліку електричної енергії (р2 п.2.3.7 ІП 2023)</t>
  </si>
  <si>
    <t>Акумуляторні батареї</t>
  </si>
  <si>
    <t>Будівництво розвантажувальних ТП-10/0,4 кВ та мереж до них в Івано-Франківській області ( р.1 п.1.2.1.1.1, п.1.2.1.1.3, п.1.2.1.1.4, п.1.2.1.1.5, п.1.2.1.1.6, п.1.2.1.1.7, п.1.2.1.1.9, п.1.2.1.1.12, п.1.2.1.1.13, п.1.2.1.1.15, п.1.2.1.1.16, п.1.2.1.1.17, п.1.2.1.1.18, п.1.2.1.1.19, п.1.2.1.1.20, п.1.2.1.1.21, п.1.2.1.1.23, п.1.2.1.1.24, п.1.2.1.1.25, п.1.2.1.1.26, п.1.2.1.1.27, п.1.2.1.1.28, п.1.2.1.1.29, п.1.2.1.1.30, п.1.2.1.1.37 ІП 2023)</t>
  </si>
  <si>
    <t>Будівництво розвантажувальних ТП-10/0,4 кВ та мереж до них в Івано-Франківській області ( р.1.п.1.2.1.1.2, п. 1.2.1.1.32, п.1.2.1.1.36,п.1.2.1.1.1.38,п1.2.1.1.39)</t>
  </si>
  <si>
    <t>Будівництво розвантажувальних ТП-10/0,4 кВ та мереж до них в Івано-Франківській області (розділ 1 п.1.2.1.1.8,п.1.2.1.1.10,розділ 1 п.1.2.1.1.11,розділ 1 п.1.2.1.1.14,розділ 1 п.1.2.1.1.22,розділ 1 п.1.2.1.1.31,розділ 1 п.1.2.1.1.33,розділ 1 п.1.2.1.1.34,.розділ 1 п.1.2.1.1.35)</t>
  </si>
  <si>
    <t>Технічне переоснащення ТП із заміною шаф та силових трансформаторів 6-10/0,4 кВ (р.1 п.1.3.2.1.1; п.13.2.1.3)</t>
  </si>
  <si>
    <t>Технічне переоснащення ТП із заміною шаф та силових трансформаторів 6-10/0,4 кВ ( р.1 п.1.3.2.1.2 ІП 2023)</t>
  </si>
  <si>
    <t>Замки та ключі</t>
  </si>
  <si>
    <t>Прилади обліку електричної енергії (п.2.5.3-2.5.5-2.5.6 р.2 ІП 2022)</t>
  </si>
  <si>
    <t>Технічне переоснащення ТП із заміною силових трансформаторів 6-10/0,4 кВ в Івано-Франківській області (р.1 п.1.3.2.2.1, п.1.3.2.2.3,п.1.3.2.2.5 ІП 2023)</t>
  </si>
  <si>
    <t>Технічне переоснащення ТП із заміною силових трансформаторів 6-10/0,4 кВ в Івано-Франківській області ( р.1 п.1. 3.2.2.2, п.1.3.2.2.6 ІП 2023)</t>
  </si>
  <si>
    <t>Технічне переоснащення ТП із заміною силових трансформаторів 6-10/0,4 кВ в Івано-Франківській області (р.1 п.1.3.2.2.4 ІП 2023)</t>
  </si>
  <si>
    <t>Драбини</t>
  </si>
  <si>
    <t>Реконструкція ПЛ-35 кВ Височанка-Озерна в Івано-Франківській області. (р.1 п.1.1.2.1 ІП 2022)</t>
  </si>
  <si>
    <t>Модернізація ТП із заміною шаф та силових трансформаторів 6-10/0,4 кВ (р.1 п.1.3.2.2 ІП 2022)</t>
  </si>
  <si>
    <t>Будівництво розвантажувальних ТП-10/0,4 кВ та мереж до них в Івано-Франківській області (р.1 п.1.2.2.1 ІП 2022)</t>
  </si>
  <si>
    <t>Серверне обладнання для системи управління відключеннями ( р.3 п.3.1.7 ІП 2023)</t>
  </si>
  <si>
    <t>Реконструкція ЗТП-40 в м. Івано-Франківськ (р.1, п.1.3.2 ІП 2022)</t>
  </si>
  <si>
    <t>Індикатори працездатності схем обліку (розділ 2, п. 2.5.41- п.2.5.42 ІП 2022)</t>
  </si>
  <si>
    <t>Контролер мультипортовий (розділ 2, п. 2.5.45 ІП 2022)</t>
  </si>
  <si>
    <t>Контролер мультипортовий на 32 порта (розділ 2, п. 2.5.46-ІП 2022).</t>
  </si>
  <si>
    <t>Скануючий приймач ( розділ 2, п. 2.5.43 ІП 2022)</t>
  </si>
  <si>
    <t>Технічне переоснащення КЛ-10 кВ в м. Івано-Франківськ ( р.1 п.1.1.1.2.1- п.1.1.1.2.4 ІП 2022)</t>
  </si>
  <si>
    <t>Реконструкція ЛЕП 6-10 кВ з монтажем роз'єднувачів в Івано-Франківській області (розділ 1. П.1.1.1.1.11 ІП 2022)</t>
  </si>
  <si>
    <t>Реконструкція ЛЕП 6-10 кВ з монтажем ЗРВТ в Івано-Франківській області (розділ 1. П.1.1.1.1.12 ІП 2022)</t>
  </si>
  <si>
    <t>Послуги з чистки трас під мережами повітряних ліній 35-110кВ АТ «Прикарпаттяобленерго</t>
  </si>
  <si>
    <t>Будівництво розвантажувальних ТП по стандартному приєднанні в Івано-Франківській області ( р.1 п.1.2.1.1.40.1-п.1.2.1.1.40.3 ІП 2023)</t>
  </si>
  <si>
    <t>Реконструкція КЛ-0,4 кВ в Івано-Франківській області ( р.1 п.1.1.2.2.1,п.1.1.2.2.2 ІП 2023)</t>
  </si>
  <si>
    <t>Технічне обслуговування елегазових вимикачів</t>
  </si>
  <si>
    <t>Реконструкція ПЛ-0, 4 кВ від ТП 4- в м. Коломия Івано-Франківської області ( р.1 п.1.1.2.1.1 ІП 2023)</t>
  </si>
  <si>
    <t>Реконструкція ПЛ-0, 4 кВ в Івано-Франківській області ( р.1 п.1.1.2.1.2-1.1.2.1.5 ІП 2023)</t>
  </si>
  <si>
    <t>Реконструкція КЛ-10 кВ від ПС 110/10 кВ Загвіздя до БКТП-536 в м.Івано-Франківськ (р.1 п.1.1.1.2.11 ІП 2023)</t>
  </si>
  <si>
    <t>Реконструкція КЛ-10 кВ в м. Івано-Франківськ (р. 1 п. 1.1.1.2.1-1.1.1.2.10 ІП 2023)</t>
  </si>
  <si>
    <t>Адаптер, карта пам’яті, антена, картрідер, концентратор, модуль оперативної пам’яті, навушники, накопичувач, привід зовнішній, принт-сервер, флеш-пам’ять</t>
  </si>
  <si>
    <t>Реконструкція ПС 35 кВ «ЦНДЛ» в м. Івано-Франківськ (р.1 п.1.3.1.6 ІП 2023)</t>
  </si>
  <si>
    <t>Реконструкція ПЛ-10 кВ в Івано-Франківській області (р.1 п.1.1.1.1)</t>
  </si>
  <si>
    <t>Емаль алкідна</t>
  </si>
  <si>
    <t>Вимірювальні трансформатори,3 лота (р.2 п.2.2.7; п.2.2.10; п.2.2.8; п.2.5.30-2.5.39 ІП 2022)</t>
  </si>
  <si>
    <t>Розширення для дискової стійки (розділ 4, п.4.1.2.3 ІП 2022)</t>
  </si>
  <si>
    <t>Реконструкція ПС 35 кВ "Шкірзавод" із заміною Т-1 6,3 МВА на 10 МВА в м. Івано-Франківськ (р.1 п.1.3.1.6 ІП 2023)</t>
  </si>
  <si>
    <t>Реконструкція ШП 6 кВ ТЕЦ-ПГВ-32 - ЦРП-1 в Івано-Франківській області( п.1.1.1.1.9 р.1 ІП 2022)</t>
  </si>
  <si>
    <t>Автоматичний аналізатор для визначення температури спалаху трансформаторної оливи у закритому тиглі по методу Пенски-Мартенса ( п.7.1.2 р.7. ІП2022)</t>
  </si>
  <si>
    <t>Цифрова паяльна станція (п.2.5.40 р.2 ІП2022)</t>
  </si>
  <si>
    <t>Вимірювач втрат напруги (п.2.4.3 р.2 ІП2022)</t>
  </si>
  <si>
    <t>Послуги з постачання програмного забезпечення та підписки на технічну підтримку системи мережевого інформаційного захисту CheckPoint або еквіваленту. ( р.4 п.4.2.2.2)</t>
  </si>
  <si>
    <t>Індикатор працездатності схем обліку (р.2 п.2.5.42 ІП 2022)</t>
  </si>
  <si>
    <t>Cкануючий приймач (р.2п.2.5.43 ІП2022)</t>
  </si>
  <si>
    <t>Контролер мультипортовий на 32 порта (р.2 п.2.5.46 ІП 2022)</t>
  </si>
  <si>
    <t>Контролер мультипортовий (р.2 п.2.5.45 ІП 2022)</t>
  </si>
  <si>
    <t>Реконструкції (перенесення) об’єктів електричних мереж 0,4-10 кВ та встановлення розвантажувальних ТП 10/0,4 кВ в Івано-Франківській області</t>
  </si>
  <si>
    <t>Послуги з розроблення нормативних характеристик та обчислення структури нормативних значень технологічних витрат електроенергії в електричних мережах АТ “Прикарпаттяобленерго”.</t>
  </si>
  <si>
    <t>Частини до бензоінструменту (ланцюг, шина, ніж, шнек, щітки, корд, головка трімера, ніж лопатієвий, пильне полотно,фільтр паливний)</t>
  </si>
  <si>
    <t>Привід до роз'єднувача, контактна група та роз'єднувачі</t>
  </si>
  <si>
    <t>Ремонт та технічне обслуговування обладнання засобів зв’язку, електричного обладнання, комп’ютерної техніки та периферійного устаткування»</t>
  </si>
  <si>
    <t>Послуги з повірки засобів вимірювальної техніки та інші метрологічні послуги,3 лота</t>
  </si>
  <si>
    <t>Автомобіль вантажний бортовий з крано – маніпуляторною установкою та автомобіль самоскид (розділ 6 п.6.1.1 та п.6.1.2)</t>
  </si>
  <si>
    <t>Автопідйомник автомобільний гідравлічний (на шасі Iveco Daily 4*4 ) (розділ 6 п.6.1.5)</t>
  </si>
  <si>
    <t>Гаки, затискачі, комплекти переносні, кронштейни, апарати та в’язки</t>
  </si>
  <si>
    <t>Шини для транспортних засобів великої та малої тоннажності (Автошини)</t>
  </si>
  <si>
    <t>Послуги з ремонту електричного інструменту</t>
  </si>
  <si>
    <t>Обладнання для передачі даних ( антена,комутатор,концентратор,стійка,ніжка до шаф і стійок,блок,джерело живлення)</t>
  </si>
  <si>
    <t>Запобіжники, контакт,рубильник</t>
  </si>
  <si>
    <t>Роботи з модернізації ТП із заміною шаф та силових трансформаторів 6-10/0,4 кВ в Івано-Франківський області (розділ 1 п.1.3.2.2 ІП 2022)</t>
  </si>
  <si>
    <t>Роботи з будівництва розвантажувальних ТП 10/04кВ в Івано-Франківський області (розділ 1, п.1.2.2.1 ІП2022)</t>
  </si>
  <si>
    <t>Реконструкція ЗТП 40 (розділ 1 п.1.3.2 Іп 2022)</t>
  </si>
  <si>
    <t>Технічне переоснащення КЛ-10 в м.Івано-Франківськ (розділ 1 п.1.1.1.2 ІП2022)</t>
  </si>
  <si>
    <t>Мережеві кабелі (кабель,провід)</t>
  </si>
  <si>
    <t>Вимірювальні трансформатори</t>
  </si>
  <si>
    <t>Послуги з технічного та сервісного обслуговування та підтримки підсистем програмно-апаратного комплексу Кол-центру (ПАК КЦ)</t>
  </si>
  <si>
    <t>Клеми,комплекти з роз’ємами,тримачі кришок,гвинтові перемикачі,перемички,мости- розмикачі,кліщі,викруток</t>
  </si>
  <si>
    <t>Цемент,пісок та щебінь</t>
  </si>
  <si>
    <t>Запчастини до лічильників ( підп'ятник,обліковий механізм, система рухома, конденсатор, світолодіод, резистор, транзистор, супервізор,резистор)</t>
  </si>
  <si>
    <t>Вимірювальні прилади (амперметр,вольтметр,кліщі,шнури,покажчик напруги)</t>
  </si>
  <si>
    <t>Технічне обслуговування і ремонт автотранспортних засобів марки RENAUIT, MITSUBISHI, 2 лота</t>
  </si>
  <si>
    <t>Силікагель</t>
  </si>
  <si>
    <t>Ремонт кабельних ліній 0,4-10-35 кВ в Івано-Франківській області</t>
  </si>
  <si>
    <t>Програмне забезпечення для керування виробничими процесами , його впровадження , інсталяція та навчання персоналу</t>
  </si>
  <si>
    <t>Послуги з проведення експертного обстеження вантажопідіймальних механізмів</t>
  </si>
  <si>
    <t>Склотестоліт</t>
  </si>
  <si>
    <t>Мастило, солідол, масло, нігрол</t>
  </si>
  <si>
    <t>Коробки КДЕ та кришки</t>
  </si>
  <si>
    <t>Канат та стропи</t>
  </si>
  <si>
    <t>Вентилятори обдуву</t>
  </si>
  <si>
    <t>Затискачі, вушка, ланки, сережки</t>
  </si>
  <si>
    <t>гумові вироби ( килимок діелектричний, боти, чоботи, рукавиці)</t>
  </si>
  <si>
    <t>Будівництво електричних мереж 0,4-10кВ для забезпечення виконання нестандартного приєднання електроустановок замовників до електричних мереж АТ «Прикарпаттяобленерго»</t>
  </si>
  <si>
    <t>Труба, труба профільна та кутник</t>
  </si>
  <si>
    <t>лист оцинкований, лист рифлений та полоса</t>
  </si>
  <si>
    <t>Кнопка, реле, бокс, захист від перенапруг, колодка, блок</t>
  </si>
  <si>
    <t>Олива трансформаторна</t>
  </si>
  <si>
    <t>Тосол</t>
  </si>
  <si>
    <t>Ізолятори скляні</t>
  </si>
  <si>
    <t>Програмне забезпечення для керування виробничими процесами , його впровадження , інсталяція та навчання персоналу (розділ3 , п.3.1.1.11)</t>
  </si>
  <si>
    <t>Катанка, арматура,електроди, прокат сталевий гарячекатаний</t>
  </si>
  <si>
    <t>Захисного обладнання (штанга, лази, заземлення, розтруб, вогнегасник, ЗІП-2, ЗІП-3)</t>
  </si>
  <si>
    <t>Кабель, провід, контрольний кабель, кабельний наконечник</t>
  </si>
  <si>
    <t>Провід самоутримний ізольований</t>
  </si>
  <si>
    <t>Модульні вимикачі, автоматичні вимикачі, запобіжники, перемикачі, додаткові шини, корпуси, контакти</t>
  </si>
  <si>
    <t>Провід неізольований типу АС та А</t>
  </si>
  <si>
    <t>Конструкційні матеріали ( ізолятори, обмежувачі перенапруг, ковпачки, комплект для ремонту трансформаторів, прокладка під ізолятор)</t>
  </si>
  <si>
    <t>Конструкційні вироби (опори, лоток,плита, приставка)</t>
  </si>
  <si>
    <t>Відеокамери</t>
  </si>
  <si>
    <t>Пломбувальні пристрої (індикаторна пломба, свинцева пломба, пломбувальний дріт)</t>
  </si>
  <si>
    <t>Коробки під однофазні лічильники, кришка верхня</t>
  </si>
  <si>
    <t>Право на користування програмним забезпеченням та послуг із впровадження програмного забезпечення (ліцензії та модуль управління кап інвестиціями в енергетиці) (розділ 4 ,п.4.2.1.4)</t>
  </si>
  <si>
    <t>Опори дерев’янні просочені для повітряних ліній електропередач</t>
  </si>
  <si>
    <t>Пакети ліцензійного програмного забезпечення Windows Server 2022 Standard – 16 Core License Pac ((п.4.2.1.4 розділ 4).</t>
  </si>
  <si>
    <t>Розширення для дискової стійки (розділ 4 п.4.1.2.3)</t>
  </si>
  <si>
    <t>Програмне забезпечення для керування виробничими процесами , його впровадження , інсталяція та навчання персоналу (розділ 3, п.3.1.1.11)</t>
  </si>
  <si>
    <t>Послуги з проведення повірки, метрологічної та механічної експертизи ЗВТ</t>
  </si>
  <si>
    <t>UA-2023-12-07-000941-a</t>
  </si>
  <si>
    <t>UA-2023-12-05-013519-a</t>
  </si>
  <si>
    <t>UA-2023-12-04-016257-a </t>
  </si>
  <si>
    <t>UA-2023-11-28-013609-a</t>
  </si>
  <si>
    <t>UA-2023-11-28-007124-a</t>
  </si>
  <si>
    <t>UA-2023-11-24-002473-a</t>
  </si>
  <si>
    <t>UA-2023-11-23-016047-a</t>
  </si>
  <si>
    <t>UA-2023-11-23-014353-a</t>
  </si>
  <si>
    <t>UA-2023-11-23-012157-a</t>
  </si>
  <si>
    <t>UA-2023-11-22-017422-a </t>
  </si>
  <si>
    <t>UA-2023-11-20-015782-a</t>
  </si>
  <si>
    <t>UA-2023-11-20-015486-a</t>
  </si>
  <si>
    <t>UA-2023-11-20-015183-a</t>
  </si>
  <si>
    <t>UA-2023-11-17-013693-a</t>
  </si>
  <si>
    <t>UA-2023-11-17-013413-a</t>
  </si>
  <si>
    <t>UA-2023-11-15-003046-a </t>
  </si>
  <si>
    <t>UA-2023-11-15-002425-a</t>
  </si>
  <si>
    <t>UA-2023-11-15-002164-a</t>
  </si>
  <si>
    <t>UA-2023-11-10-012242-a</t>
  </si>
  <si>
    <t>UA-2023-11-03-011563-a </t>
  </si>
  <si>
    <t>UA-2023-11-01-009813-a</t>
  </si>
  <si>
    <t>UA-2023-10-31-010407-a</t>
  </si>
  <si>
    <t>UA-2023-10-24-004666-a</t>
  </si>
  <si>
    <t>UA-2023-10-23-013762-a</t>
  </si>
  <si>
    <t>UA-2023-10-17-012266-a</t>
  </si>
  <si>
    <t>UA-2023-10-06-004694-a </t>
  </si>
  <si>
    <t>UA-2023-10-05-013145-a</t>
  </si>
  <si>
    <t>UA-2023-10-05-013370-a</t>
  </si>
  <si>
    <t>UA-2023-10-04-011541-a</t>
  </si>
  <si>
    <t>UA-2023-10-02-008218-a</t>
  </si>
  <si>
    <t>UA-2023-09-29-004704-a</t>
  </si>
  <si>
    <t>UA-2023-09-25-012588-a</t>
  </si>
  <si>
    <t>UA-2023-09-25-009914-a</t>
  </si>
  <si>
    <t>UA-2023-09-25-008609-a</t>
  </si>
  <si>
    <t>UA-2023-09-22-010825-a</t>
  </si>
  <si>
    <t>UA-2023-09-20-013255-a</t>
  </si>
  <si>
    <t>UA-2023-09-18-009373-a</t>
  </si>
  <si>
    <t>UA-2023-09-14-006076-a</t>
  </si>
  <si>
    <t>UA-2023-09-13-003443-a</t>
  </si>
  <si>
    <t>UA-2023-09-13-002649-a</t>
  </si>
  <si>
    <t>UA-2023-09-08-006597-a</t>
  </si>
  <si>
    <t>UA-2023-09-08-003175-a</t>
  </si>
  <si>
    <t>UA-2023-09-08-002575-a</t>
  </si>
  <si>
    <t>UA-2023-09-07-013194-a</t>
  </si>
  <si>
    <t>UA-2023-09-05-002193-a</t>
  </si>
  <si>
    <t>UA-2023-08-30-000550-a </t>
  </si>
  <si>
    <t>UA-2023-08-28-005167-a</t>
  </si>
  <si>
    <t>UA-2023-08-30-000503-a</t>
  </si>
  <si>
    <t>UA-2023-08-28-007781-a</t>
  </si>
  <si>
    <t>UA-2023-08-15-005319-a</t>
  </si>
  <si>
    <t>UA-2023-08-08-010719-a</t>
  </si>
  <si>
    <t>UA-2023-08-04-009705-a</t>
  </si>
  <si>
    <t>UA-2023-08-03-004264-a</t>
  </si>
  <si>
    <t>UA-2023-08-03-003008-a</t>
  </si>
  <si>
    <t>UA-2023-08-02-011138-a</t>
  </si>
  <si>
    <t>UA-2023-08-02-002206-a</t>
  </si>
  <si>
    <t>UA-2023-07-31-001415-a</t>
  </si>
  <si>
    <t>UA-2023-07-31-001063-a</t>
  </si>
  <si>
    <t>UA-2023-07-12-009616-a</t>
  </si>
  <si>
    <t>UA-2023-07-12-000371-a</t>
  </si>
  <si>
    <t>UA-2023-07-04-008722-a</t>
  </si>
  <si>
    <t>UA-2023-07-03-004043-a</t>
  </si>
  <si>
    <t>UA-2023-06-27-012712-a</t>
  </si>
  <si>
    <t>UA-2023-06-27-012476-a</t>
  </si>
  <si>
    <t>UA-2023-06-16-005109-a</t>
  </si>
  <si>
    <t>UA-2023-06-06-003205-a</t>
  </si>
  <si>
    <t>UA-2023-06-05-012079-a</t>
  </si>
  <si>
    <t>UA-2023-06-02-006880-a</t>
  </si>
  <si>
    <t>UA-2023-06-02-006780-a</t>
  </si>
  <si>
    <t>UA-2023-06-01-004033-a</t>
  </si>
  <si>
    <t>UA-2023-06-01-003964-a</t>
  </si>
  <si>
    <t>UA-2023-05-29-000626-a</t>
  </si>
  <si>
    <t>UA-2023-05-24-004308-a</t>
  </si>
  <si>
    <t>UA-2023-05-24-004198-a</t>
  </si>
  <si>
    <t>UA-2023-05-24-004090-a</t>
  </si>
  <si>
    <t>UA-2023-05-24-003997-a</t>
  </si>
  <si>
    <t>UA-2023-05-24-003843-a</t>
  </si>
  <si>
    <t>UA-2023-05-24-003692-a</t>
  </si>
  <si>
    <t>UA-2023-05-22-011887-a</t>
  </si>
  <si>
    <t>UA-2023-05-12-006342-a</t>
  </si>
  <si>
    <t>UA-2023-05-12-005910-a</t>
  </si>
  <si>
    <t>UA-2023-05-10-013652-a</t>
  </si>
  <si>
    <t>UA-2023-05-10-013607-a</t>
  </si>
  <si>
    <t>UA-2023-05-10-006342-a</t>
  </si>
  <si>
    <t>UA-2023-05-10-003810-a</t>
  </si>
  <si>
    <t>UA-2023-05-09-004368-a</t>
  </si>
  <si>
    <t>UA-2023-05-09-004203-a</t>
  </si>
  <si>
    <t>UA-2023-05-03-009272-a</t>
  </si>
  <si>
    <t>UA-2023-05-03-002110-a</t>
  </si>
  <si>
    <t>UA-2023-05-03-000162-a</t>
  </si>
  <si>
    <t>UA-2023-04-27-011103-a</t>
  </si>
  <si>
    <t>UA-2023-04-27-004180-a</t>
  </si>
  <si>
    <t>UA-2023-04-26-000705-a</t>
  </si>
  <si>
    <t>UA-2023-04-24-004782-a</t>
  </si>
  <si>
    <t>UA-2023-04-24-004464-a</t>
  </si>
  <si>
    <t>UA-2023-04-21-009853-a</t>
  </si>
  <si>
    <t>UA-2023-04-21-007971-a</t>
  </si>
  <si>
    <t>UA-2023-04-18-008525-a</t>
  </si>
  <si>
    <t>UA-2023-04-12-009717-a</t>
  </si>
  <si>
    <t>UA-2023-04-10-009943-a</t>
  </si>
  <si>
    <t>UA-2023-04-10-008703-a</t>
  </si>
  <si>
    <t>UA-2023-04-06-011561-a</t>
  </si>
  <si>
    <t>UA-2023-04-05-003042-a</t>
  </si>
  <si>
    <t>UA-2023-04-04-004791-a</t>
  </si>
  <si>
    <t>UA-2023-04-03-011006-a</t>
  </si>
  <si>
    <t>UA-2023-04-03-010892-a</t>
  </si>
  <si>
    <t>UA-2023-03-31-007553-a</t>
  </si>
  <si>
    <t>UA-2023-03-31-007314-a</t>
  </si>
  <si>
    <t>UA-2023-03-31-006896-a</t>
  </si>
  <si>
    <t>UA-2023-03-31-006649-a</t>
  </si>
  <si>
    <t>UA-2023-03-31-002989-a</t>
  </si>
  <si>
    <t>UA-2023-03-30-008546-a</t>
  </si>
  <si>
    <t>UA-2023-03-30-008384-a</t>
  </si>
  <si>
    <t>UA-2023-03-29-010131-a</t>
  </si>
  <si>
    <t>UA-2023-03-29-000304-a</t>
  </si>
  <si>
    <t>UA-2023-03-28-010968-a</t>
  </si>
  <si>
    <t>UA-2023-03-28-010837-a</t>
  </si>
  <si>
    <t>UA-2023-03-28-009882-a</t>
  </si>
  <si>
    <t>UA-2023-03-28-009857-a</t>
  </si>
  <si>
    <t>UA-2023-03-23-012007-a</t>
  </si>
  <si>
    <t>UA-2023-03-23-011448-a</t>
  </si>
  <si>
    <t>UA-2023-03-23-000255-a</t>
  </si>
  <si>
    <t>UA-2023-03-22-004659-a</t>
  </si>
  <si>
    <t>UA-2023-03-22-003656-a</t>
  </si>
  <si>
    <t>UA-2023-03-22-001253-a</t>
  </si>
  <si>
    <t>UA-2023-03-20-011740-a</t>
  </si>
  <si>
    <t>UA-2023-03-20-011694-a</t>
  </si>
  <si>
    <t>UA-2023-03-20-010852-a</t>
  </si>
  <si>
    <t>UA-2023-03-20-010322-a</t>
  </si>
  <si>
    <t>UA-2023-03-17-005199-a</t>
  </si>
  <si>
    <t>UA-2023-03-16-012045-a</t>
  </si>
  <si>
    <t>UA-2023-03-16-011753-a</t>
  </si>
  <si>
    <t>UA-2023-03-16-011520-a</t>
  </si>
  <si>
    <t>UA-2023-03-15-011462-a</t>
  </si>
  <si>
    <t>UA-2023-03-14-012318-a</t>
  </si>
  <si>
    <t>UA-2023-03-14-012268-a</t>
  </si>
  <si>
    <t>UA-2023-03-13-011831-a</t>
  </si>
  <si>
    <t>UA-2023-03-13-010779-a</t>
  </si>
  <si>
    <t>UA-2023-03-13-009768-a</t>
  </si>
  <si>
    <t>UA-2023-03-10-010001-a</t>
  </si>
  <si>
    <t>UA-2023-03-10-004983-a</t>
  </si>
  <si>
    <t>UA-2023-03-09-004502-a</t>
  </si>
  <si>
    <t>UA-2023-03-08-007689-a</t>
  </si>
  <si>
    <t>UA-2023-03-08-007056-a</t>
  </si>
  <si>
    <t>UA-2023-03-08-004267-a</t>
  </si>
  <si>
    <t>UA-2023-03-07-012072-a</t>
  </si>
  <si>
    <t>UA-2023-03-07-012037-a</t>
  </si>
  <si>
    <t>UA-2023-03-07-010102-a</t>
  </si>
  <si>
    <t>UA-2023-03-07-008348-a</t>
  </si>
  <si>
    <t>UA-2023-03-07-005074-a</t>
  </si>
  <si>
    <t>UA-2023-03-06-011215-a</t>
  </si>
  <si>
    <t>UA-2023-03-03-004734-a</t>
  </si>
  <si>
    <t>UA-2023-03-02-005141-a</t>
  </si>
  <si>
    <t>UA-2023-03-02-003858-a</t>
  </si>
  <si>
    <t>UA-2023-03-02-000400-a</t>
  </si>
  <si>
    <t>UA-2023-03-01-001800-a</t>
  </si>
  <si>
    <t>UA-2023-02-28-008731-a</t>
  </si>
  <si>
    <t>UA-2023-02-28-008425-a</t>
  </si>
  <si>
    <t>UA-2023-02-23-000586-a</t>
  </si>
  <si>
    <t>UA-2023-02-23-000499-a</t>
  </si>
  <si>
    <t>UA-2023-02-23-000385-a</t>
  </si>
  <si>
    <t>UA-2023-02-22-012380-a</t>
  </si>
  <si>
    <t>UA-2023-02-22-010819-a</t>
  </si>
  <si>
    <t>UA-2023-02-22-009036-a</t>
  </si>
  <si>
    <t>UA-2023-02-22-006399-a</t>
  </si>
  <si>
    <t>UA-2023-02-22-005852-a</t>
  </si>
  <si>
    <t>UA-2023-02-21-011796-a</t>
  </si>
  <si>
    <t>UA-2023-02-21-005362-a</t>
  </si>
  <si>
    <t>UA-2023-02-21-003806-a</t>
  </si>
  <si>
    <t>UA-2023-02-21-003143-a</t>
  </si>
  <si>
    <t>UA-2023-02-20-013895-a</t>
  </si>
  <si>
    <t>UA-2023-02-20-000541-a</t>
  </si>
  <si>
    <t>UA-2023-02-20-000402-a</t>
  </si>
  <si>
    <t>UA-2023-02-17-011112-a</t>
  </si>
  <si>
    <t>UA-2023-02-17-006779-a</t>
  </si>
  <si>
    <t>UA-2023-02-16-014099-a</t>
  </si>
  <si>
    <t>UA-2023-02-16-013813-a</t>
  </si>
  <si>
    <t>UA-2023-02-16-012740-a</t>
  </si>
  <si>
    <t>UA-2023-02-16-012167-a</t>
  </si>
  <si>
    <t>UA-2023-02-16-011591-a</t>
  </si>
  <si>
    <t>UA-2023-02-16-006586-a</t>
  </si>
  <si>
    <t>UA-2023-02-16-005773-a</t>
  </si>
  <si>
    <t>UA-2023-02-16-005466-a</t>
  </si>
  <si>
    <t>UA-2023-02-16-004830-a</t>
  </si>
  <si>
    <t>UA-2023-02-15-010632-a</t>
  </si>
  <si>
    <t>UA-2023-02-15-003115-a</t>
  </si>
  <si>
    <t>UA-2023-02-15-002412-a</t>
  </si>
  <si>
    <t>UA-2023-02-15-001413-a</t>
  </si>
  <si>
    <t>UA-2023-02-14-014675-a</t>
  </si>
  <si>
    <t>UA-2023-02-14-006736-a</t>
  </si>
  <si>
    <t>UA-2023-02-14-005928-a</t>
  </si>
  <si>
    <t>UA-2023-02-13-015881-a</t>
  </si>
  <si>
    <t>UA-2023-02-13-015865-a</t>
  </si>
  <si>
    <t>UA-2023-02-13-015821-a</t>
  </si>
  <si>
    <t>UA-2023-02-13-015789-a</t>
  </si>
  <si>
    <t>UA-2023-02-13-007741-a</t>
  </si>
  <si>
    <t>UA-2023-02-10-012234-a</t>
  </si>
  <si>
    <t>UA-2023-02-10-002935-a</t>
  </si>
  <si>
    <t>UA-2023-02-09-011677-a</t>
  </si>
  <si>
    <t>UA-2023-02-09-006537-a</t>
  </si>
  <si>
    <t>UA-2023-02-08-015184-a</t>
  </si>
  <si>
    <t>UA-2023-02-08-013061-a</t>
  </si>
  <si>
    <t>UA-2023-02-08-000374-a</t>
  </si>
  <si>
    <t>UA-2023-02-07-015886-a</t>
  </si>
  <si>
    <t>UA-2023-02-07-015418-a</t>
  </si>
  <si>
    <t>UA-2023-02-07-015089-a</t>
  </si>
  <si>
    <t>UA-2023-02-07-014917-a</t>
  </si>
  <si>
    <t>UA-2023-02-07-014749-a</t>
  </si>
  <si>
    <t>UA-2023-02-07-006677-a</t>
  </si>
  <si>
    <t>UA-2023-02-03-008609-a</t>
  </si>
  <si>
    <t>UA-2023-02-03-008482-a</t>
  </si>
  <si>
    <t>UA-2023-02-03-008013-a</t>
  </si>
  <si>
    <t>UA-2023-02-03-007914-a</t>
  </si>
  <si>
    <t>UA-2023-02-02-005615-a</t>
  </si>
  <si>
    <t>UA-2023-02-01-006954-a</t>
  </si>
  <si>
    <t>UA-2023-01-30-008005-a</t>
  </si>
  <si>
    <t>UA-2023-01-30-000584-a</t>
  </si>
  <si>
    <t>UA-2023-01-30-000391-a</t>
  </si>
  <si>
    <t>UA-2023-01-23-015304-a</t>
  </si>
  <si>
    <t>UA-2023-01-23-014948-a</t>
  </si>
  <si>
    <t>UA-2023-01-23-014829-a</t>
  </si>
  <si>
    <t>UA-2023-01-23-001348-a</t>
  </si>
  <si>
    <t>UA-2023-01-23-001025-a</t>
  </si>
  <si>
    <t>UA-2023-01-20-006661-a</t>
  </si>
  <si>
    <t>UA-2023-01-18-007517-a</t>
  </si>
  <si>
    <t>UA-2023-01-18-006406-a</t>
  </si>
  <si>
    <t>UA-2023-01-17-011700-a</t>
  </si>
  <si>
    <t>UA-2023-01-17-010635-a</t>
  </si>
  <si>
    <t>UA-2023-01-17-009675-a</t>
  </si>
  <si>
    <t>UA-2023-01-17-006185-a</t>
  </si>
  <si>
    <t>UA-2023-01-17-001204-a</t>
  </si>
  <si>
    <t>UA-2023-01-17-000766-a</t>
  </si>
  <si>
    <t>UA-2023-01-16-013738-a</t>
  </si>
  <si>
    <t>UA-2023-01-16-013674-a</t>
  </si>
  <si>
    <t>UA-2023-01-16-013619-a</t>
  </si>
  <si>
    <t>UA-2023-01-16-013559-a</t>
  </si>
  <si>
    <t>UA-2023-01-16-013554-a</t>
  </si>
  <si>
    <t>UA-2023-01-16-013458-a</t>
  </si>
  <si>
    <t>UA-2023-01-16-013379-a</t>
  </si>
  <si>
    <t>UA-2023-01-12-008956-a</t>
  </si>
  <si>
    <t>UA-2023-01-10-003125-a</t>
  </si>
  <si>
    <t>UA-2023-01-10-002976-a</t>
  </si>
  <si>
    <t>UA-2023-01-10-000394-a</t>
  </si>
  <si>
    <t>UA-2023-01-09-005394-a</t>
  </si>
  <si>
    <t>UA-2023-01-09-005008-a</t>
  </si>
  <si>
    <t>UA-2023-01-09-002614-a</t>
  </si>
  <si>
    <t>UA-2023-01-09-002374-a</t>
  </si>
  <si>
    <t>UA-2023-01-09-002168-a</t>
  </si>
  <si>
    <t>UA-2023-01-09-001631-a</t>
  </si>
  <si>
    <t>UA-2023-01-09-000068-a</t>
  </si>
  <si>
    <t>UA-2023-01-02-006052-a</t>
  </si>
  <si>
    <t>UA-2022-12-29-000713-a</t>
  </si>
  <si>
    <t>UA-2022-12-29-000673-a</t>
  </si>
  <si>
    <t>UA-2022-12-29-000528-a</t>
  </si>
  <si>
    <t>UA-2022-12-28-007270-a</t>
  </si>
  <si>
    <t>UA-2022-12-28-006701-a</t>
  </si>
  <si>
    <t>UA-2022-12-22-008048-a</t>
  </si>
  <si>
    <t>UA-2022-12-21-019805-a</t>
  </si>
  <si>
    <t>UA-2022-12-21-018297-a</t>
  </si>
  <si>
    <t>UA-2022-12-21-017834-a</t>
  </si>
  <si>
    <t>UA-2022-12-20-006184-a</t>
  </si>
  <si>
    <t>UA-2022-12-19-007141-a</t>
  </si>
  <si>
    <t>UA-2022-12-13-021720-a</t>
  </si>
  <si>
    <t>UA-2022-12-12-020635-a</t>
  </si>
  <si>
    <t>UA-2022-12-12-016884-a</t>
  </si>
  <si>
    <t>UA-2022-12-08-019065-a</t>
  </si>
  <si>
    <t>UA-2022-12-07-008301-a</t>
  </si>
  <si>
    <t>UA-2022-12-07-003412-a</t>
  </si>
  <si>
    <t>UA-2022-12-05-016144-a</t>
  </si>
  <si>
    <t>UA-2022-12-05-007976-a</t>
  </si>
  <si>
    <t>UA-2022-12-01-006067-a</t>
  </si>
  <si>
    <t>UA-2022-11-30-006670-a</t>
  </si>
  <si>
    <t>UA-2022-11-30-005980-a</t>
  </si>
  <si>
    <t>UA-2022-11-29-010648-a</t>
  </si>
  <si>
    <t>UA-2022-11-28-004053-a</t>
  </si>
  <si>
    <t>UA-2022-11-25-006037-a</t>
  </si>
  <si>
    <t>UA-2022-11-24-008317-a</t>
  </si>
  <si>
    <t>UA-2022-11-24-002650-a</t>
  </si>
  <si>
    <t>UA-2022-11-23-012085-a</t>
  </si>
  <si>
    <t>UA-2022-11-22-004567-a</t>
  </si>
  <si>
    <t>UA-2022-11-16-012310-a</t>
  </si>
  <si>
    <t>UA-2022-11-16-010982-a</t>
  </si>
  <si>
    <t xml:space="preserve">товар </t>
  </si>
  <si>
    <t>закупівля не відбулась</t>
  </si>
  <si>
    <t>дискваліфікація всіх поданих пропозицій</t>
  </si>
  <si>
    <t>шт</t>
  </si>
  <si>
    <t>інвестиційна програма 2023</t>
  </si>
  <si>
    <t>https://prozorro.gov.ua/tender/UA-2023-12-07-000941-a</t>
  </si>
  <si>
    <t>відсутність пропозицій</t>
  </si>
  <si>
    <t>https://prozorro.gov.ua/tender/UA-2023-12-05-013519-a</t>
  </si>
  <si>
    <t>https://prozorro.gov.ua/tender/UA-2023-12-04-016257-a</t>
  </si>
  <si>
    <t>https://prozorro.gov.ua/tender/UA-2023-11-28-013609-a</t>
  </si>
  <si>
    <t>https://prozorro.gov.ua/tender/UA-2023-11-28-007124-a</t>
  </si>
  <si>
    <t>https://prozorro.gov.ua/tender/UA-2023-11-24-002473-a</t>
  </si>
  <si>
    <t>https://prozorro.gov.ua/tender/UA-2023-11-23-016047-a</t>
  </si>
  <si>
    <t>https://prozorro.gov.ua/tender/UA-2023-11-23-014353-a</t>
  </si>
  <si>
    <t>літр</t>
  </si>
  <si>
    <t>https://prozorro.gov.ua/tender/UA-2023-11-23-012157-a</t>
  </si>
  <si>
    <t>https://prozorro.gov.ua/tender/UA-2023-11-22-017422-a</t>
  </si>
  <si>
    <t>https://prozorro.gov.ua/tender/UA-2023-11-20-015782-a</t>
  </si>
  <si>
    <t>роботи</t>
  </si>
  <si>
    <t>https://prozorro.gov.ua/tender/UA-2023-11-20-015486-a</t>
  </si>
  <si>
    <t>https://prozorro.gov.ua/tender/UA-2023-11-20-015183-a</t>
  </si>
  <si>
    <t>https://prozorro.gov.ua/tender/UA-2023-11-17-013693-a</t>
  </si>
  <si>
    <t>лот 1- 06.12.2023;     лот 2 - 07.12.2023</t>
  </si>
  <si>
    <t>https://prozorro.gov.ua/tender/UA-2023-11-17-013413-a</t>
  </si>
  <si>
    <t>https://prozorro.gov.ua/tender/UA-2023-11-15-003046-a</t>
  </si>
  <si>
    <t>https://prozorro.gov.ua/tender/UA-2023-11-15-002425-a</t>
  </si>
  <si>
    <t>https://prozorro.gov.ua/tender/UA-2023-11-15-002164-a</t>
  </si>
  <si>
    <t>https://prozorro.gov.ua/tender/UA-2023-11-10-012242-a</t>
  </si>
  <si>
    <t>https://prozorro.gov.ua/tender/UA-2023-11-03-011563-a</t>
  </si>
  <si>
    <t>https://prozorro.gov.ua/tender/UA-2023-11-01-009813-a</t>
  </si>
  <si>
    <t>https://prozorro.gov.ua/tender/UA-2023-10-31-010407-a</t>
  </si>
  <si>
    <t>https://prozorro.gov.ua/tender/UA-2023-10-24-004666-a</t>
  </si>
  <si>
    <t>https://prozorro.gov.ua/tender/UA-2023-10-23-013762-a</t>
  </si>
  <si>
    <t>https://prozorro.gov.ua/tender/UA-2023-10-17-012266-a</t>
  </si>
  <si>
    <t>https://prozorro.gov.ua/tender/UA-2023-10-06-004694-a</t>
  </si>
  <si>
    <t>https://prozorro.gov.ua/tender/UA-2023-10-05-013145-a</t>
  </si>
  <si>
    <t>https://prozorro.gov.ua/tender/UA-2023-10-05-013370-a</t>
  </si>
  <si>
    <t>https://prozorro.gov.ua/tender/UA-2023-10-04-011541-a</t>
  </si>
  <si>
    <t>https://prozorro.gov.ua/tender/UA-2023-10-02-008218-a</t>
  </si>
  <si>
    <t>послуга</t>
  </si>
  <si>
    <t>https://prozorro.gov.ua/tender/UA-2023-09-29-004704-a</t>
  </si>
  <si>
    <t>https://prozorro.gov.ua/tender/UA-2023-09-25-012588-a</t>
  </si>
  <si>
    <t>https://prozorro.gov.ua/tender/UA-2023-09-25-009914-a</t>
  </si>
  <si>
    <t>https://prozorro.gov.ua/tender/UA-2023-09-25-008609-a</t>
  </si>
  <si>
    <t>https://prozorro.gov.ua/tender/UA-2023-09-22-010825-a</t>
  </si>
  <si>
    <t>https://prozorro.gov.ua/tender/UA-2023-09-20-013255-a</t>
  </si>
  <si>
    <t>https://prozorro.gov.ua/tender/UA-2023-09-18-009373-a</t>
  </si>
  <si>
    <t>https://prozorro.gov.ua/tender/UA-2023-09-14-006076-a</t>
  </si>
  <si>
    <t>https://prozorro.gov.ua/tender/UA-2023-09-13-003443-a</t>
  </si>
  <si>
    <t>https://prozorro.gov.ua/tender/UA-2023-09-13-002649-a</t>
  </si>
  <si>
    <t>https://prozorro.gov.ua/tender/UA-2023-09-08-006597-a</t>
  </si>
  <si>
    <t>тонни</t>
  </si>
  <si>
    <t>https://prozorro.gov.ua/tender/UA-2023-09-08-003175-a</t>
  </si>
  <si>
    <t>https://prozorro.gov.ua/tender/UA-2023-09-08-002575-a</t>
  </si>
  <si>
    <t>комплект</t>
  </si>
  <si>
    <t>https://prozorro.gov.ua/tender/UA-2023-09-07-013194-a</t>
  </si>
  <si>
    <t>https://prozorro.gov.ua/tender/UA-2023-09-05-002193-a</t>
  </si>
  <si>
    <t>https://prozorro.gov.ua/tender/UA-2023-08-30-000550-a</t>
  </si>
  <si>
    <t>https://prozorro.gov.ua/tender/UA-2023-08-28-005167-a</t>
  </si>
  <si>
    <t>https://prozorro.gov.ua/tender/UA-2023-08-30-000503-a</t>
  </si>
  <si>
    <t>https://prozorro.gov.ua/tender/UA-2023-08-28-007781-a</t>
  </si>
  <si>
    <t>https://prozorro.gov.ua/tender/UA-2023-08-15-005319-a</t>
  </si>
  <si>
    <t>https://prozorro.gov.ua/tender/UA-2023-08-08-010719-a</t>
  </si>
  <si>
    <t>https://prozorro.gov.ua/tender/UA-2023-08-04-009705-a</t>
  </si>
  <si>
    <t>https://prozorro.gov.ua/tender/UA-2023-08-03-004264-a</t>
  </si>
  <si>
    <t>https://prozorro.gov.ua/tender/UA-2023-08-03-003008-a</t>
  </si>
  <si>
    <t>https://prozorro.gov.ua/tender/UA-2023-08-02-011138-a</t>
  </si>
  <si>
    <t>https://prozorro.gov.ua/tender/UA-2023-08-02-002206-a</t>
  </si>
  <si>
    <t>https://prozorro.gov.ua/tender/UA-2023-07-31-001415-a</t>
  </si>
  <si>
    <t>https://prozorro.gov.ua/tender/UA-2023-07-31-001063-a</t>
  </si>
  <si>
    <t>https://prozorro.gov.ua/tender/UA-2023-07-12-009616-a</t>
  </si>
  <si>
    <t>https://prozorro.gov.ua/tender/UA-2023-07-12-000371-a</t>
  </si>
  <si>
    <t>https://prozorro.gov.ua/tender/UA-2023-07-04-008722-a</t>
  </si>
  <si>
    <t>https://prozorro.gov.ua/tender/UA-2023-07-03-004043-a</t>
  </si>
  <si>
    <t>https://prozorro.gov.ua/tender/UA-2023-06-27-012712-a</t>
  </si>
  <si>
    <t>https://prozorro.gov.ua/tender/UA-2023-06-27-012476-a</t>
  </si>
  <si>
    <t>https://prozorro.gov.ua/tender/UA-2023-06-16-005109-a</t>
  </si>
  <si>
    <t>https://prozorro.gov.ua/tender/UA-2023-06-06-003205-a</t>
  </si>
  <si>
    <t>https://prozorro.gov.ua/tender/UA-2023-06-05-012079-a</t>
  </si>
  <si>
    <t>https://prozorro.gov.ua/uk/search/tender?text=UA-2023-06-02-006880-a</t>
  </si>
  <si>
    <t>https://prozorro.gov.ua/tender/UA-2023-06-02-006780-a</t>
  </si>
  <si>
    <t>https://prozorro.gov.ua/tender/UA-2023-06-01-004033-a</t>
  </si>
  <si>
    <t>https://prozorro.gov.ua/tender/UA-2023-06-01-003964-a</t>
  </si>
  <si>
    <t>https://prozorro.gov.ua/tender/UA-2023-05-29-000626-a</t>
  </si>
  <si>
    <t>https://prozorro.gov.ua/tender/UA-2023-05-24-004308-a</t>
  </si>
  <si>
    <t>https://prozorro.gov.ua/tender/UA-2023-05-24-004198-a</t>
  </si>
  <si>
    <t>https://prozorro.gov.ua/tender/UA-2022-11-16-010982-a</t>
  </si>
  <si>
    <t>ремонтна програма</t>
  </si>
  <si>
    <t>послуги</t>
  </si>
  <si>
    <t>інвестиційна програма 2022</t>
  </si>
  <si>
    <t>торги відмінено</t>
  </si>
  <si>
    <t>https://prozorro.gov.ua/tender/UA-2022-11-16-012310-a</t>
  </si>
  <si>
    <t>відсутність учасників</t>
  </si>
  <si>
    <t>https://prozorro.gov.ua/tender/UA-2022-11-22-004567-a</t>
  </si>
  <si>
    <t>штуки</t>
  </si>
  <si>
    <t>товар</t>
  </si>
  <si>
    <t>https://prozorro.gov.ua/tender/UA-2022-11-23-012085-a</t>
  </si>
  <si>
    <t>https://prozorro.gov.ua/tender/UA-2022-11-24-002650-a</t>
  </si>
  <si>
    <t>https://prozorro.gov.ua/tender/UA-2022-11-24-008317-a</t>
  </si>
  <si>
    <t>https://prozorro.gov.ua/tender/UA-2022-11-25-006037-a</t>
  </si>
  <si>
    <t>шт/посл</t>
  </si>
  <si>
    <t>https://prozorro.gov.ua/tender/UA-2022-11-28-004053-a</t>
  </si>
  <si>
    <t>https://prozorro.gov.ua/tender/UA-2022-11-29-010648-a</t>
  </si>
  <si>
    <t>https://prozorro.gov.ua/tender/UA-2022-11-30-005980-a</t>
  </si>
  <si>
    <t>шш/кг/кот.</t>
  </si>
  <si>
    <t>https://prozorro.gov.ua/tender/UA-2022-11-30-006670-a</t>
  </si>
  <si>
    <t>https://prozorro.gov.ua/tender/UA-2022-12-01-006067-a</t>
  </si>
  <si>
    <t>пари</t>
  </si>
  <si>
    <t>https://prozorro.gov.ua/tender/UA-2022-12-05-007976-a</t>
  </si>
  <si>
    <t>https://prozorro.gov.ua/tender/UA-2022-12-05-016144-a</t>
  </si>
  <si>
    <t>кілограми</t>
  </si>
  <si>
    <t>https://prozorro.gov.ua/tender/UA-2022-12-07-003412-a</t>
  </si>
  <si>
    <t>https://prozorro.gov.ua/tender/UA-2022-12-07-008301-a</t>
  </si>
  <si>
    <t>кілометри</t>
  </si>
  <si>
    <t>https://prozorro.gov.ua/tender/UA-2022-12-08-019065-a</t>
  </si>
  <si>
    <t>метри</t>
  </si>
  <si>
    <t>https://prozorro.gov.ua/tender/UA-2022-12-12-016884-a</t>
  </si>
  <si>
    <t>комп-ти/шт</t>
  </si>
  <si>
    <t>https://prozorro.gov.ua/tender/UA-2022-12-12-020635-a</t>
  </si>
  <si>
    <t>https://prozorro.gov.ua/tender/UA-2022-12-13-021720-a</t>
  </si>
  <si>
    <t xml:space="preserve">інвестиційна програма </t>
  </si>
  <si>
    <t>https://prozorro.gov.ua/tender/UA-2022-12-19-007141-a</t>
  </si>
  <si>
    <t>https://prozorro.gov.ua/tender/UA-2022-12-20-006184-a</t>
  </si>
  <si>
    <t>https://prozorro.gov.ua/tender/UA-2022-12-21-017834-a</t>
  </si>
  <si>
    <t>https://prozorro.gov.ua/tender/UA-2022-12-21-018297-a</t>
  </si>
  <si>
    <t>https://prozorro.gov.ua/tender/UA-2022-12-21-019805-a</t>
  </si>
  <si>
    <t>літри/кг</t>
  </si>
  <si>
    <t>https://prozorro.gov.ua/tender/UA-2022-12-22-008048-a</t>
  </si>
  <si>
    <t>https://prozorro.gov.ua/tender/UA-2022-12-28-006701-a</t>
  </si>
  <si>
    <t>https://prozorro.gov.ua/tender/UA-2022-12-28-007270-a</t>
  </si>
  <si>
    <t>https://prozorro.gov.ua/tender/UA-2022-12-29-000528-a</t>
  </si>
  <si>
    <t>робота</t>
  </si>
  <si>
    <t>https://prozorro.gov.ua/tender/UA-2022-12-29-000673-a</t>
  </si>
  <si>
    <t>https://prozorro.gov.ua/tender/UA-2022-12-29-000713-a</t>
  </si>
  <si>
    <t>https://prozorro.gov.ua/tender/UA-2023-01-02-006052-a</t>
  </si>
  <si>
    <t>https://prozorro.gov.ua/tender/UA-2023-01-09-000068-a</t>
  </si>
  <si>
    <t>https://prozorro.gov.ua/tender/UA-2023-01-09-001631-a</t>
  </si>
  <si>
    <t>https://prozorro.gov.ua/tender/UA-2023-01-09-002168-a</t>
  </si>
  <si>
    <t>https://prozorro.gov.ua/tender/UA-2023-01-09-002374-a</t>
  </si>
  <si>
    <t>літри</t>
  </si>
  <si>
    <t>https://prozorro.gov.ua/tender/UA-2023-01-09-002614-a</t>
  </si>
  <si>
    <t>https://prozorro.gov.ua/tender/UA-2023-01-09-005008-a</t>
  </si>
  <si>
    <t>https://prozorro.gov.ua/tender/UA-2023-01-09-005394-a</t>
  </si>
  <si>
    <t>https://prozorro.gov.ua/tender/UA-2023-01-10-000394-a</t>
  </si>
  <si>
    <t>https://prozorro.gov.ua/tender/UA-2023-01-10-002976-a</t>
  </si>
  <si>
    <t>https://prozorro.gov.ua/tender/UA-2023-01-10-003125-a</t>
  </si>
  <si>
    <t>https://prozorro.gov.ua/tender/UA-2023-01-12-008956-a</t>
  </si>
  <si>
    <t>1 лот не відбувся</t>
  </si>
  <si>
    <t>https://prozorro.gov.ua/tender/UA-2023-01-16-013379-a</t>
  </si>
  <si>
    <t>https://prozorro.gov.ua/tender/UA-2023-01-16-013458-a</t>
  </si>
  <si>
    <t>https://prozorro.gov.ua/tender/UA-2023-01-16-013554-a</t>
  </si>
  <si>
    <t>https://prozorro.gov.ua/tender/UA-2023-01-16-013559-a</t>
  </si>
  <si>
    <t>https://prozorro.gov.ua/tender/UA-2023-01-16-013619-a</t>
  </si>
  <si>
    <t>https://prozorro.gov.ua/tender/UA-2023-01-16-013674-a</t>
  </si>
  <si>
    <t>https://prozorro.gov.ua/tender/UA-2023-01-16-013738-a</t>
  </si>
  <si>
    <t>https://prozorro.gov.ua/tender/UA-2023-01-17-000766-a</t>
  </si>
  <si>
    <t>https://prozorro.gov.ua/tender/UA-2023-01-17-001204-a</t>
  </si>
  <si>
    <t>https://prozorro.gov.ua/tender/UA-2023-01-17-006185-a</t>
  </si>
  <si>
    <t>https://prozorro.gov.ua/tender/UA-2023-01-17-009675-a</t>
  </si>
  <si>
    <t>https://prozorro.gov.ua/tender/UA-2023-01-17-010635-a</t>
  </si>
  <si>
    <t>https://prozorro.gov.ua/tender/UA-2023-01-17-011700-a</t>
  </si>
  <si>
    <t>https://prozorro.gov.ua/tender/UA-2023-01-18-006406-a</t>
  </si>
  <si>
    <t>https://prozorro.gov.ua/tender/UA-2023-01-18-007517-a</t>
  </si>
  <si>
    <t>https://prozorro.gov.ua/tender/UA-2023-01-20-006661-a</t>
  </si>
  <si>
    <t>послуг</t>
  </si>
  <si>
    <t>https://prozorro.gov.ua/tender/UA-2023-01-23-001025-a</t>
  </si>
  <si>
    <t>https://prozorro.gov.ua/tender/UA-2023-01-23-001348-a</t>
  </si>
  <si>
    <t>https://prozorro.gov.ua/tender/UA-2023-01-23-014829-a</t>
  </si>
  <si>
    <t>https://prozorro.gov.ua/tender/UA-2023-01-23-014948-a</t>
  </si>
  <si>
    <t>https://prozorro.gov.ua/tender/UA-2023-01-23-015304-a</t>
  </si>
  <si>
    <t>2,3 лот не відбулися</t>
  </si>
  <si>
    <t>https://prozorro.gov.ua/tender/UA-2023-01-30-000391-a</t>
  </si>
  <si>
    <t>https://prozorro.gov.ua/tender/UA-2023-01-30-000584-a</t>
  </si>
  <si>
    <t>комп-ти /шт.</t>
  </si>
  <si>
    <t>https://prozorro.gov.ua/tender/UA-2023-01-30-008005-a</t>
  </si>
  <si>
    <t>https://prozorro.gov.ua/tender/UA-2023-02-01-006954-a</t>
  </si>
  <si>
    <t>https://prozorro.gov.ua/tender/UA-2023-02-02-005615-a</t>
  </si>
  <si>
    <t>шт/ кілометри</t>
  </si>
  <si>
    <t>https://prozorro.gov.ua/tender/UA-2023-02-03-007914-a</t>
  </si>
  <si>
    <t>https://prozorro.gov.ua/tender/UA-2023-02-03-008013-a</t>
  </si>
  <si>
    <t>https://prozorro.gov.ua/tender/UA-2023-02-03-008482-a</t>
  </si>
  <si>
    <t>https://prozorro.gov.ua/tender/UA-2023-02-03-008609-a</t>
  </si>
  <si>
    <t>https://prozorro.gov.ua/tender/UA-2023-02-07-006677-a</t>
  </si>
  <si>
    <t>шт/посуги</t>
  </si>
  <si>
    <t>https://prozorro.gov.ua/tender/UA-2023-02-07-014749-a</t>
  </si>
  <si>
    <t>https://prozorro.gov.ua/tender/UA-2023-02-07-014917-a</t>
  </si>
  <si>
    <t>https://prozorro.gov.ua/tender/UA-2023-02-07-015089-a</t>
  </si>
  <si>
    <t>https://prozorro.gov.ua/tender/UA-2023-02-07-015418-a</t>
  </si>
  <si>
    <t>https://prozorro.gov.ua/tender/UA-2023-02-07-015886-a</t>
  </si>
  <si>
    <t>https://prozorro.gov.ua/tender/UA-2023-02-08-000374-a</t>
  </si>
  <si>
    <t>https://prozorro.gov.ua/tender/UA-2023-02-08-013061-a</t>
  </si>
  <si>
    <t>https://prozorro.gov.ua/tender/UA-2023-02-08-015184-a</t>
  </si>
  <si>
    <t>06-08.03.2023</t>
  </si>
  <si>
    <t>3 лот не відбувся</t>
  </si>
  <si>
    <t>https://prozorro.gov.ua/tender/UA-2023-02-09-006537-a</t>
  </si>
  <si>
    <t>банка</t>
  </si>
  <si>
    <t>https://prozorro.gov.ua/tender/UA-2023-02-09-011677-a</t>
  </si>
  <si>
    <t>https://prozorro.gov.ua/tender/UA-2023-02-10-002935-a</t>
  </si>
  <si>
    <t>https://prozorro.gov.ua/tender/UA-2023-02-10-012234-a</t>
  </si>
  <si>
    <t>https://prozorro.gov.ua/tender/UA-2023-02-13-007741-a</t>
  </si>
  <si>
    <t>https://prozorro.gov.ua/tender/UA-2023-02-13-015789-a</t>
  </si>
  <si>
    <t>https://prozorro.gov.ua/tender/UA-2023-02-13-015821-a</t>
  </si>
  <si>
    <t>https://prozorro.gov.ua/tender/UA-2023-02-13-015865-a</t>
  </si>
  <si>
    <t>https://prozorro.gov.ua/tender/UA-2023-02-13-015881-a</t>
  </si>
  <si>
    <t>https://prozorro.gov.ua/tender/UA-2023-02-14-005928-a</t>
  </si>
  <si>
    <t>https://prozorro.gov.ua/tender/UA-2023-02-14-006736-a</t>
  </si>
  <si>
    <t>https://prozorro.gov.ua/tender/UA-2023-02-14-014675-a</t>
  </si>
  <si>
    <t>https://prozorro.gov.ua/tender/UA-2023-02-15-001413-a</t>
  </si>
  <si>
    <t>https://prozorro.gov.ua/tender/UA-2023-02-15-002412-a</t>
  </si>
  <si>
    <t>https://prozorro.gov.ua/tender/UA-2023-02-15-003115-a</t>
  </si>
  <si>
    <t>https://prozorro.gov.ua/tender/UA-2023-02-15-010632-a</t>
  </si>
  <si>
    <t>гектар</t>
  </si>
  <si>
    <t>https://prozorro.gov.ua/tender/UA-2023-02-16-004830-a</t>
  </si>
  <si>
    <t>https://prozorro.gov.ua/tender/UA-2023-02-16-005466-a</t>
  </si>
  <si>
    <t>https://prozorro.gov.ua/tender/UA-2023-02-16-005773-a</t>
  </si>
  <si>
    <t>https://prozorro.gov.ua/tender/UA-2023-02-16-006586-a</t>
  </si>
  <si>
    <t>https://prozorro.gov.ua/tender/UA-2023-02-16-011591-a</t>
  </si>
  <si>
    <t>https://prozorro.gov.ua/tender/UA-2023-02-16-012167-a</t>
  </si>
  <si>
    <t>https://prozorro.gov.ua/tender/UA-2023-02-16-012740-a</t>
  </si>
  <si>
    <t>https://prozorro.gov.ua/tender/UA-2023-02-16-013813-a</t>
  </si>
  <si>
    <t>https://prozorro.gov.ua/tender/UA-2023-02-16-014099-a</t>
  </si>
  <si>
    <t>https://prozorro.gov.ua/tender/UA-2023-02-17-006779-a</t>
  </si>
  <si>
    <t>https://prozorro.gov.ua/tender/UA-2023-02-17-011112-a</t>
  </si>
  <si>
    <t>https://prozorro.gov.ua/tender/UA-2023-02-20-000402-a</t>
  </si>
  <si>
    <t>https://prozorro.gov.ua/tender/UA-2023-02-20-000541-a</t>
  </si>
  <si>
    <t>https://prozorro.gov.ua/tender/UA-2023-02-20-013895-a</t>
  </si>
  <si>
    <t>https://prozorro.gov.ua/tender/UA-2023-02-21-003143-a</t>
  </si>
  <si>
    <t>https://prozorro.gov.ua/tender/UA-2023-02-21-003806-a</t>
  </si>
  <si>
    <t>https://prozorro.gov.ua/tender/UA-2023-02-21-005362-a</t>
  </si>
  <si>
    <t>https://prozorro.gov.ua/tender/UA-2023-02-21-011796-a</t>
  </si>
  <si>
    <t>https://prozorro.gov.ua/tender/UA-2023-02-22-005852-a</t>
  </si>
  <si>
    <t>https://prozorro.gov.ua/tender/UA-2023-02-22-006399-a</t>
  </si>
  <si>
    <t>https://prozorro.gov.ua/tender/UA-2023-02-22-009036-a</t>
  </si>
  <si>
    <t>https://prozorro.gov.ua/tender/UA-2023-02-22-010819-a</t>
  </si>
  <si>
    <t>https://prozorro.gov.ua/tender/UA-2023-02-23-000385-a</t>
  </si>
  <si>
    <t>https://prozorro.gov.ua/tender/UA-2023-02-23-000499-a</t>
  </si>
  <si>
    <t>https://prozorro.gov.ua/tender/UA-2023-02-23-000586-a</t>
  </si>
  <si>
    <t>https://prozorro.gov.ua/tender/UA-2023-02-28-008425-a</t>
  </si>
  <si>
    <t>Реконструкція ПС, РП та ТП  35-110 кВ</t>
  </si>
  <si>
    <t>Будівництво розвантажувальних ТП-10/0,4 кВ та мереж до них</t>
  </si>
  <si>
    <t>Побудова АСКОЕ на ТП 10/0,4 кВ</t>
  </si>
  <si>
    <t>https://prozorro.gov.ua/tender/UA-2023-02-28-008731-a</t>
  </si>
  <si>
    <t>https://prozorro.gov.ua/tender/UA-2023-03-01-001800-a</t>
  </si>
  <si>
    <t>https://prozorro.gov.ua/tender/UA-2023-03-02-000400-a</t>
  </si>
  <si>
    <t>https://prozorro.gov.ua/tender/UA-2023-03-02-003858-a</t>
  </si>
  <si>
    <t>Побудова АСКОЕ на ПС 110/35 кВ та технічне переоснащення вимірювальних комплексів</t>
  </si>
  <si>
    <t>Модернізація вимірювальних комплексів з заміною трансформаторів струму та напруги (підрядним способом)</t>
  </si>
  <si>
    <t>Закупівля косарок</t>
  </si>
  <si>
    <t>1,2,3,4 лот не відбулися</t>
  </si>
  <si>
    <t>https://prozorro.gov.ua/tender/UA-2023-03-06-011215-a</t>
  </si>
  <si>
    <t>шт/кг/м.п</t>
  </si>
  <si>
    <t>https://prozorro.gov.ua/tender/UA-2023-03-07-010102-a</t>
  </si>
  <si>
    <t>https://prozorro.gov.ua/tender/UA-2023-03-07-012037-a</t>
  </si>
  <si>
    <t>https://prozorro.gov.ua/tender/UA-2023-03-07-012072-a</t>
  </si>
  <si>
    <t>Закупівля колісної техніки</t>
  </si>
  <si>
    <t xml:space="preserve">Технічне переоснащення КЛ-10 кВ  </t>
  </si>
  <si>
    <t xml:space="preserve">Технічне переоснащення ПЛ-0,4 кВ з використанням самоутримуючих ізольованих проводів </t>
  </si>
  <si>
    <t>Технічне переоснащення КЛ-0,4 кВ</t>
  </si>
  <si>
    <t>Технічне переоснащення ТП із заміною силового трансформатора на ТМГ-250/10(6)/0,4-У1, Д/Ун-11</t>
  </si>
  <si>
    <t>Технічне переоснащення ТП із заміною силового трансформатора на ТМГ-160/10(6)/0,4-У1, У/Zn-11</t>
  </si>
  <si>
    <t>https://prozorro.gov.ua/tender/UA-2023-03-08-004267-a</t>
  </si>
  <si>
    <t>https://prozorro.gov.ua/tender/UA-2023-03-08-007056-a</t>
  </si>
  <si>
    <t>https://prozorro.gov.ua/tender/UA-2023-03-08-007689-a</t>
  </si>
  <si>
    <t>https://prozorro.gov.ua/tender/UA-2023-03-09-004502-a</t>
  </si>
  <si>
    <t>https://prozorro.gov.ua/tender/UA-2023-03-10-004983-a</t>
  </si>
  <si>
    <t>https://prozorro.gov.ua/tender/UA-2023-03-10-010001-a</t>
  </si>
  <si>
    <t>Технічне переоснащення та закупівля колісної техніки</t>
  </si>
  <si>
    <t>https://prozorro.gov.ua/tender/UA-2023-03-13-009768-a</t>
  </si>
  <si>
    <t>https://prozorro.gov.ua/tender/UA-2023-03-13-010779-a</t>
  </si>
  <si>
    <t>https://prozorro.gov.ua/tender/UA-2023-03-13-011831-a</t>
  </si>
  <si>
    <t>https://prozorro.gov.ua/tender/UA-2023-03-14-012268-a</t>
  </si>
  <si>
    <t>https://prozorro.gov.ua/tender/UA-2023-03-14-012318-a</t>
  </si>
  <si>
    <t>https://prozorro.gov.ua/tender/UA-2023-03-15-011462-a</t>
  </si>
  <si>
    <t>Реєстр інформації про проведені закупівлі товарів, робіт та послуг на  2023р.</t>
  </si>
  <si>
    <t>Технічне переоснащення ТП із заміною силового трансформатора на ТМГ-630/10(6)/0,4-У1, Д/Ун-11</t>
  </si>
  <si>
    <t>Технічне переоснащення ТП із заміною силового трансформатора на ТМГ-400/10(6)/0,4-У1, Д/Ун-11</t>
  </si>
  <si>
    <t>https://prozorro.gov.ua/tender/UA-2023-05-24-004090-a</t>
  </si>
  <si>
    <t>https://prozorro.gov.ua/tender/UA-2023-05-24-003997-a</t>
  </si>
  <si>
    <t>https://prozorro.gov.ua/tender/UA-2023-05-24-003843-a</t>
  </si>
  <si>
    <t>https://prozorro.gov.ua/tender/UA-2023-05-24-003692-a</t>
  </si>
  <si>
    <t>https://prozorro.gov.ua/tender/UA-2023-05-22-011887-a</t>
  </si>
  <si>
    <t>шт/к-ти/м</t>
  </si>
  <si>
    <t>https://prozorro.gov.ua/tender/UA-2023-05-12-006342-a</t>
  </si>
  <si>
    <t>шт/к-ти</t>
  </si>
  <si>
    <t>https://prozorro.gov.ua/tender/UA-2023-05-12-005910-a</t>
  </si>
  <si>
    <t>Закупівля нових та технічне переоснащення наявних апаратних засобів інформатизації</t>
  </si>
  <si>
    <t>https://prozorro.gov.ua/tender/UA-2023-05-10-013652-a</t>
  </si>
  <si>
    <t>https://prozorro.gov.ua/tender/UA-2023-05-10-013607-a</t>
  </si>
  <si>
    <t>https://prozorro.gov.ua/tender/UA-2023-05-10-006342-a</t>
  </si>
  <si>
    <t>https://prozorro.gov.ua/tender/UA-2023-05-10-003810-a</t>
  </si>
  <si>
    <t>кілограм</t>
  </si>
  <si>
    <t>https://prozorro.gov.ua/tender/UA-2023-05-09-004368-a</t>
  </si>
  <si>
    <t>https://prozorro.gov.ua/tender/UA-2023-05-09-004203-a</t>
  </si>
  <si>
    <t>https://prozorro.gov.ua/tender/UA-2023-05-03-009272-a</t>
  </si>
  <si>
    <t>https://prozorro.gov.ua/tender/UA-2023-05-03-002110-a</t>
  </si>
  <si>
    <t>https://prozorro.gov.ua/tender/UA-2023-05-03-000162-a</t>
  </si>
  <si>
    <t>https://prozorro.gov.ua/tender/UA-2023-04-27-011103-a</t>
  </si>
  <si>
    <t>https://prozorro.gov.ua/tender/UA-2023-04-27-004180-a</t>
  </si>
  <si>
    <t>Впровадження та розвиток систем зв'язку</t>
  </si>
  <si>
    <t>шт/роб</t>
  </si>
  <si>
    <t>https://prozorro.gov.ua/tender/UA-2023-04-26-000705-a</t>
  </si>
  <si>
    <t>https://prozorro.gov.ua/tender/UA-2023-04-24-004782-a</t>
  </si>
  <si>
    <t>https://prozorro.gov.ua/tender/UA-2023-04-24-004464-a</t>
  </si>
  <si>
    <t>https://prozorro.gov.ua/tender/UA-2023-04-21-009853-a</t>
  </si>
  <si>
    <t>https://prozorro.gov.ua/tender/UA-2023-04-21-007971-a</t>
  </si>
  <si>
    <t>https://prozorro.gov.ua/tender/UA-2023-04-18-008525-a</t>
  </si>
  <si>
    <t>закупівля серверного обладнання</t>
  </si>
  <si>
    <t>https://prozorro.gov.ua/tender/UA-2023-04-12-009717-a</t>
  </si>
  <si>
    <t>Технічне переоснащення наявних видів зв'язку (радіо, високочастотні, радіорелейні тощо)</t>
  </si>
  <si>
    <t>https://prozorro.gov.ua/tender/UA-2023-04-10-009943-a</t>
  </si>
  <si>
    <t>https://prozorro.gov.ua/tender/UA-2023-04-10-008703-a</t>
  </si>
  <si>
    <t>https://prozorro.gov.ua/tender/UA-2023-04-06-011561-a</t>
  </si>
  <si>
    <t>https://prozorro.gov.ua/tender/UA-2023-04-05-003042-a</t>
  </si>
  <si>
    <t>https://prozorro.gov.ua/tender/UA-2023-04-04-004791-a</t>
  </si>
  <si>
    <t>https://prozorro.gov.ua/tender/UA-2023-04-03-011006-a</t>
  </si>
  <si>
    <t>https://prozorro.gov.ua/tender/UA-2023-04-03-010892-a</t>
  </si>
  <si>
    <t>https://prozorro.gov.ua/tender/UA-2023-03-31-007553-a</t>
  </si>
  <si>
    <t>https://prozorro.gov.ua/tender/UA-2023-03-31-007314-a</t>
  </si>
  <si>
    <t>https://prozorro.gov.ua/tender/UA-2023-03-31-006896-a</t>
  </si>
  <si>
    <t>https://prozorro.gov.ua/tender/UA-2023-03-31-006649-a</t>
  </si>
  <si>
    <t>метри/пач</t>
  </si>
  <si>
    <t>https://prozorro.gov.ua/tender/UA-2023-03-31-002989-a</t>
  </si>
  <si>
    <t>https://prozorro.gov.ua/tender/UA-2023-03-30-008546-a</t>
  </si>
  <si>
    <t>19/20.04.2023</t>
  </si>
  <si>
    <t>https://prozorro.gov.ua/tender/UA-2023-03-30-008384-a</t>
  </si>
  <si>
    <t>https://prozorro.gov.ua/tender/UA-2023-03-29-010131-a</t>
  </si>
  <si>
    <t>https://prozorro.gov.ua/tender/UA-2023-03-29-000304-a</t>
  </si>
  <si>
    <t>https://prozorro.gov.ua/tender/UA-2023-03-28-010968-a</t>
  </si>
  <si>
    <t>https://prozorro.gov.ua/tender/UA-2023-03-28-010837-a</t>
  </si>
  <si>
    <t>Придбання ліцензій на використання та підтримку антивірусного програмного забезпечення McAfee та мережевої безпеки</t>
  </si>
  <si>
    <t>https://prozorro.gov.ua/tender/UA-2023-03-28-009882-a</t>
  </si>
  <si>
    <t>https://prozorro.gov.ua/tender/UA-2023-03-28-009857-a</t>
  </si>
  <si>
    <t>https://prozorro.gov.ua/tender/UA-2023-03-23-012007-a</t>
  </si>
  <si>
    <t>https://prozorro.gov.ua/tender/UA-2023-03-23-011448-a</t>
  </si>
  <si>
    <t>https://prozorro.gov.ua/tender/UA-2023-03-23-000255-a</t>
  </si>
  <si>
    <t>https://prozorro.gov.ua/tender/UA-2023-03-22-004659-a</t>
  </si>
  <si>
    <t>https://prozorro.gov.ua/tender/UA-2023-03-22-003656-a</t>
  </si>
  <si>
    <t>https://prozorro.gov.ua/tender/UA-2023-03-22-001253-a</t>
  </si>
  <si>
    <t>https://prozorro.gov.ua/tender/UA-2023-03-20-011740-a</t>
  </si>
  <si>
    <t>https://prozorro.gov.ua/tender/UA-2023-03-20-011694-a</t>
  </si>
  <si>
    <t>https://prozorro.gov.ua/tender/UA-2023-03-20-010852-a</t>
  </si>
  <si>
    <t>https://prozorro.gov.ua/tender/UA-2023-03-20-010322-a</t>
  </si>
  <si>
    <t>https://prozorro.gov.ua/tender/UA-2023-03-17-005199-a</t>
  </si>
  <si>
    <t>https://prozorro.gov.ua/tender/UA-2023-03-16-012045-a</t>
  </si>
  <si>
    <t>https://prozorro.gov.ua/tender/UA-2023-03-16-011753-a</t>
  </si>
  <si>
    <t>https://prozorro.gov.ua/tender/UA-2023-03-16-011520-a</t>
  </si>
  <si>
    <t>відхилено пропозиції</t>
  </si>
  <si>
    <t>технічне переоснашення КЛ-0,4кВ</t>
  </si>
  <si>
    <t>км</t>
  </si>
  <si>
    <t>заходи з приєднання</t>
  </si>
  <si>
    <t>ремонт тр-рів Снятин та Т-1 Яблунів</t>
  </si>
  <si>
    <t>https://prozorro.gov.ua/en/search/tender?text=UA-2023-03-07-008348-a</t>
  </si>
  <si>
    <t>https://prozorro.gov.ua/tender/UA-2023-03-07-005074-a?lot_id=5c1025ff83197858a58c48ac6c9fdd59#lots</t>
  </si>
  <si>
    <t>Лот  1,3 -відсутність учасників, лот 2- відхилено пропозицію</t>
  </si>
  <si>
    <t>Технічне переоснащення вимірювальних комплексів</t>
  </si>
  <si>
    <t>https://prozorro.gov.ua/tender/UA-2023-03-03-004734-a?lot_id=cdfe702372eb5dc6904bb81fdd12146a#lots</t>
  </si>
  <si>
    <t>Лот № 1-4- відсутність пропозицій</t>
  </si>
  <si>
    <t>впровадження та розвиток комерційного обліку ее</t>
  </si>
  <si>
    <t>https://prozorro.gov.ua/en/search/tender?text=UA-2023-03-02-012386-a</t>
  </si>
  <si>
    <t>відхилено пропозицію</t>
  </si>
  <si>
    <t>впровадження та розвиток комерційного обліку ее (інше)</t>
  </si>
  <si>
    <t>не відбулась</t>
  </si>
  <si>
    <t>Обслуговування мереж</t>
  </si>
  <si>
    <t>обслуговування мереж</t>
  </si>
  <si>
    <t>Реконструкція ПС, РП та ТП 35-110</t>
  </si>
  <si>
    <t>1 робота</t>
  </si>
  <si>
    <t>1робота</t>
  </si>
  <si>
    <t>будівництво  розвантажувальних ТП та мереж до них</t>
  </si>
  <si>
    <t xml:space="preserve"> 1 робота</t>
  </si>
  <si>
    <t>реконструкція ТП, ПС та мереж до них</t>
  </si>
  <si>
    <t>не відбулись</t>
  </si>
  <si>
    <t>Побудова АСКОЕ в рамках технічного переоснащення ПЛ-0,4 кВ з використанням самоутримуючих ізольованих проводі</t>
  </si>
  <si>
    <t>ремонт мереж ПЛ0,1-10кВ</t>
  </si>
  <si>
    <t>реконструкція ЛЕП (КЛ,ПЛ)0,4кВ</t>
  </si>
  <si>
    <t>Будівництво нових ПС 35-110кВ</t>
  </si>
  <si>
    <t>Закупівля серверного обладнання для системи управління відключеннями</t>
  </si>
  <si>
    <t>придбання стендів повірки ,зразових лічильників та іншого обладнання</t>
  </si>
  <si>
    <t>технічне переоснащення КЛ -10</t>
  </si>
  <si>
    <t>Будівництво розвантажувальних ТП</t>
  </si>
  <si>
    <t>ремонт трансформаторів  Т-1 Сільмаш та Снятин</t>
  </si>
  <si>
    <t>відхилено учасника</t>
  </si>
  <si>
    <t>ремонт елегазових вимикачів</t>
  </si>
  <si>
    <t>Технічне пересонащення КЛ-10</t>
  </si>
  <si>
    <t>Реконструкція ПС ЦНДЛ</t>
  </si>
  <si>
    <t xml:space="preserve">Реконструкція ПЛ-10 кВ </t>
  </si>
  <si>
    <t>заміна серверного обладнання</t>
  </si>
  <si>
    <t>Реконструкція ПС Шкірзавод</t>
  </si>
  <si>
    <t>Реконструкція  шинопроводу</t>
  </si>
  <si>
    <t>Побудова АСКОЕ в рамках технічного переоснащення ПЛ-0,4 кВ з використанням самоутримуючих ізольованих проводів</t>
  </si>
  <si>
    <t>https://prozorro.gov.ua/en/search/tender?text=UA-2023-02-03-008609-a</t>
  </si>
  <si>
    <t>https://prozorro.gov.ua/en/search/tender?text=UA-2023-02-03-008013-a</t>
  </si>
  <si>
    <t>Реконструкція  КЛ 0,4кВ зі встановленням ТП 10/0,4</t>
  </si>
  <si>
    <t>заходи зі зниження втрат</t>
  </si>
  <si>
    <t>Зниження втрат у мережах</t>
  </si>
  <si>
    <t>ремонт обладання виробничих служб</t>
  </si>
  <si>
    <t>ремонт обладнання мереж ПЛ 04-10кВ</t>
  </si>
  <si>
    <t>Ремонт та технічне обслуговування обладнання засобів зв’язку, електричного обладнання, комп’ютерної техніки та периферійного устаткування</t>
  </si>
  <si>
    <t xml:space="preserve"> заходи зі зниження втрат</t>
  </si>
  <si>
    <t xml:space="preserve">Повірка ЗВТ </t>
  </si>
  <si>
    <t xml:space="preserve">Оновлення ТЗ </t>
  </si>
  <si>
    <t>ремонт ПЛ 0,4-10</t>
  </si>
  <si>
    <t xml:space="preserve"> ремонт ТЗ</t>
  </si>
  <si>
    <t>ремонт ручного інструменту</t>
  </si>
  <si>
    <t>ремонт обладнання АСДК</t>
  </si>
  <si>
    <t>ремонт мереж ПЛ</t>
  </si>
  <si>
    <t>Обладнання та прилади для експлуатації та випробувань електричних мереж</t>
  </si>
  <si>
    <t>Інше програмне забезпечення</t>
  </si>
  <si>
    <t xml:space="preserve">Закупівля нових та технічне переоснащення наявних апаратних засобів інформатизації </t>
  </si>
  <si>
    <t>закупівля колісної техніки</t>
  </si>
  <si>
    <t>заміна реле на ПЛ 0,4кВ</t>
  </si>
  <si>
    <t>Обслуговування ТЗ</t>
  </si>
  <si>
    <t>Заходи зі зниження нетехнічних витрат електричної енергії (інше обладнання)</t>
  </si>
  <si>
    <t>Будівництво розвантажувальної ТП підрядним способом</t>
  </si>
  <si>
    <t>Заміна ізоляторів ШФ,ТФ на ПЛ</t>
  </si>
  <si>
    <t>Побудова АСКОЕ в рамках будівництва розвантажувальних ТП-10/0,4 кВ та мереж до них</t>
  </si>
  <si>
    <t>Заміна ОПН 110 на ПЛ</t>
  </si>
  <si>
    <t>Закупівля нових та технічне переоснащення наявних апаратних засобів інформатизаціЇ</t>
  </si>
  <si>
    <t>Реконструкція ПС, РП та ТП</t>
  </si>
  <si>
    <t>Ремонт застарілих КЛ 0,4-10кВ</t>
  </si>
  <si>
    <t>заміна та ремонт реле на ПС</t>
  </si>
  <si>
    <t>ремонт обладнання на ПС</t>
  </si>
  <si>
    <t>Ремонт обладанная АСДТУ на РП-2</t>
  </si>
  <si>
    <t>ремонт реле на ПЛ 0,4-10кВ</t>
  </si>
  <si>
    <t>ремонт та заміна автоматичних вимикачів  на ПЛ 0,4-10кВ</t>
  </si>
  <si>
    <t>Закупівля прикладного програмного забезпечення</t>
  </si>
  <si>
    <t xml:space="preserve">Ремонт та повірка ЗВТ </t>
  </si>
  <si>
    <t>Контрольне та захисне обладнання на лічильник</t>
  </si>
  <si>
    <t>ремонт та заміна обладнання на ПЛ</t>
  </si>
  <si>
    <t>заміна та ремонт затискачів на ПЛ</t>
  </si>
  <si>
    <t>Комплетування робочих бригад СПС</t>
  </si>
  <si>
    <t>Заміна старих опор на мережах ПЛ 0,4-110кВ</t>
  </si>
  <si>
    <t>приєднання електричних установок фізичних та юридичних осіб до електричних мереж АТ</t>
  </si>
  <si>
    <t xml:space="preserve"> Заходи зі зниження нетехнічних витрат електричної енергії</t>
  </si>
  <si>
    <t>ремонт та заміна РЛНД на ПЛ</t>
  </si>
  <si>
    <t>Побудова АСКОЕ на ТП 10/0,4 кВ:</t>
  </si>
  <si>
    <t xml:space="preserve">заміна опор на ПЛ </t>
  </si>
  <si>
    <t>Заміна та оновлення колісної техніки</t>
  </si>
  <si>
    <t>ремонт та заміна обладнання на АТС</t>
  </si>
  <si>
    <t xml:space="preserve"> технічне переоснащення вимірювальних комплексів та іншого обладнання </t>
  </si>
  <si>
    <t>Комлектування бригад служби  ПС для проведення ремонтів мереж</t>
  </si>
  <si>
    <t xml:space="preserve"> Впровадження та розвиток інформаційних технологій</t>
  </si>
  <si>
    <t>Впровадження та розвиток інформаційних технологій</t>
  </si>
  <si>
    <t>Ремонт ТЗ</t>
  </si>
  <si>
    <t>Технічне переоснащення та зміна обладанння на лініях</t>
  </si>
  <si>
    <t>Технічне переоснащення Емаль зміна емальанння  ( лініях</t>
  </si>
  <si>
    <t>Технічне пеіноснащення п зміна контранння ол лініях</t>
  </si>
  <si>
    <t>Технічне пеіноснащення п зміна техніанння чн лініях</t>
  </si>
  <si>
    <t>Технічне пеіноснащення П зміна реконанння ст лініях</t>
  </si>
  <si>
    <t>Технічне переоснащення елегазових зміна техніанння чн лініях</t>
  </si>
  <si>
    <t>Технічне переоснащення пам зміна адаптанння ер лініях</t>
  </si>
  <si>
    <t>Технічне пеіноснащення п зміна реконанння ст лініях</t>
  </si>
  <si>
    <t>Технічне пеіноснащення р зміна реконанння ст лініях</t>
  </si>
  <si>
    <t>Технічне переоснащення Емаль зміна емальанння  а лініях</t>
  </si>
  <si>
    <t>Технічне пеіноснащення п зміна виміранння юв лініях</t>
  </si>
  <si>
    <t>Технічне пеіноснащення р зміна автоманння ат лініях</t>
  </si>
  <si>
    <t>Технічне пеіноснащення розділ зміна правоанння  н лініях</t>
  </si>
  <si>
    <t>Технічне переоснащення експертизи зміна послуанння ги лініях</t>
  </si>
  <si>
    <t>Облаштування  ПС</t>
  </si>
  <si>
    <t>Облаштування   території ПС</t>
  </si>
  <si>
    <t>ремонт та обслуговування обладнання на АСДК</t>
  </si>
  <si>
    <t>Обслуговування та ремонт ПС</t>
  </si>
  <si>
    <t>Облслуговування та ремонт ЗВТ</t>
  </si>
  <si>
    <t>зниження втрат</t>
  </si>
  <si>
    <t>Обладнанння для виробничих бригад</t>
  </si>
  <si>
    <t>Обладнання для виробничих бригад</t>
  </si>
  <si>
    <t>Ремонт ПС</t>
  </si>
  <si>
    <t>Ремонт та технічне обслуговування мереж   АСДК</t>
  </si>
  <si>
    <t xml:space="preserve">забезпечення тимчасового приєднання електричних установок фізичних та юридичних осіб до електричних мереж АТ </t>
  </si>
  <si>
    <t>Заміна зношеного облднанння та ремонт на ПС</t>
  </si>
  <si>
    <t>Ремонт  обладнання мереж  0,4-10КЛ</t>
  </si>
  <si>
    <t>Обслуговування обладнання ПС</t>
  </si>
  <si>
    <t>Реконструкція/перенесення ЕМ 0,4-10кВ</t>
  </si>
  <si>
    <t xml:space="preserve">зниження втрат </t>
  </si>
  <si>
    <t>Обчислення структури втрат</t>
  </si>
  <si>
    <t>ремонт бензоінструмента</t>
  </si>
  <si>
    <t>Обслуговування та ремонт обладнання мереж</t>
  </si>
  <si>
    <t>заходи зні зниження втрат</t>
  </si>
  <si>
    <t>Ремонт та повірка вимірювальних та еталонних засобів</t>
  </si>
  <si>
    <t>Обслуговування  ТЗ</t>
  </si>
  <si>
    <t>Технічне обслуговування та ремонт обладнання</t>
  </si>
  <si>
    <t>Ремонт бензоінструменту та іншого</t>
  </si>
  <si>
    <t>Заміна та ремонт перефірійного обладнання</t>
  </si>
  <si>
    <t>Ремонт  та заміна обладнання мереж на ПЛ</t>
  </si>
  <si>
    <t xml:space="preserve">Ремонт  та заміна обладнання </t>
  </si>
  <si>
    <t>Ремонт  та заміна на мережах на ПЛ</t>
  </si>
  <si>
    <t xml:space="preserve">Ремонт мереж із заміною трансформаторів </t>
  </si>
  <si>
    <t xml:space="preserve">Ремонт  та заміна обладнананя на АТС </t>
  </si>
  <si>
    <t>Ремонт  та заміна  обладнання на ПС</t>
  </si>
  <si>
    <t>Ремонт та облаштування території ПС</t>
  </si>
  <si>
    <t>Ремонт лічильників</t>
  </si>
  <si>
    <t>Обладання для робіт виробничих бригад</t>
  </si>
  <si>
    <t xml:space="preserve">Ремонт комплектуючих </t>
  </si>
  <si>
    <t>перенесення мереж 0,4-10кВ та встановлення ТП</t>
  </si>
  <si>
    <t>ремонт КЛ - 0,4-10-35</t>
  </si>
  <si>
    <t>Реконструкція ОДС</t>
  </si>
  <si>
    <t>ремонт обладнанння</t>
  </si>
  <si>
    <t>ремонтана програма</t>
  </si>
  <si>
    <t xml:space="preserve">Ремонт та технічне обслуговування обладання </t>
  </si>
  <si>
    <t xml:space="preserve">Обслуговування мереж </t>
  </si>
  <si>
    <t>Ремонт та заміна обладнання на ПЛ 10кВ</t>
  </si>
  <si>
    <t>ремонт підстанцій</t>
  </si>
  <si>
    <t xml:space="preserve">заходи з приєднання </t>
  </si>
  <si>
    <t xml:space="preserve">естандартного приєднання електроустановок замовників до електричних мереж АТ </t>
  </si>
  <si>
    <t xml:space="preserve">Ремонт та заміна застрілого обладнання </t>
  </si>
  <si>
    <t>Заміна  застарілого та оновлення мастила на ПС</t>
  </si>
  <si>
    <t>Заміна  застарілого та оновлення мастила у трансформаторах</t>
  </si>
  <si>
    <t>осблуговування ТЗ</t>
  </si>
  <si>
    <t xml:space="preserve">Заміна ізоляторів ТФ, ШФ, ІОС </t>
  </si>
  <si>
    <t>модернізація ОДС</t>
  </si>
  <si>
    <t xml:space="preserve">Ремонт на ПС </t>
  </si>
  <si>
    <t>Засоби для обслуговування мереж</t>
  </si>
  <si>
    <t xml:space="preserve">заміна мереж повітряних ліній </t>
  </si>
  <si>
    <t xml:space="preserve">Ремонт  обладнання мереж  </t>
  </si>
  <si>
    <t xml:space="preserve">Ремонт  мереж  </t>
  </si>
  <si>
    <t>Обслуговування ПС</t>
  </si>
  <si>
    <t>Обслуговування лічильників</t>
  </si>
  <si>
    <t>Заміна на лічильниках</t>
  </si>
  <si>
    <t>Ремонт на ПЛ 0,4-10</t>
  </si>
  <si>
    <t>Придбання стендів повірки, зразкових лічильників, повірочних лабораторій тощо</t>
  </si>
  <si>
    <t>Придбання стендів повірки, зразкових лічильників, повірочних лабораторій та іншого обладнання</t>
  </si>
  <si>
    <t>Інше обладнання</t>
  </si>
  <si>
    <t xml:space="preserve">Придбання стендів повірки, зразкових лічильників, повірочних лабораторій та іншого обладнання </t>
  </si>
  <si>
    <t>переможець не завантажив документи</t>
  </si>
  <si>
    <t>детально викладено в Додатку № 4 до ТД</t>
  </si>
  <si>
    <t xml:space="preserve">роботи </t>
  </si>
  <si>
    <t>Виконання робіт з технічного переоснащення автоматизованих систем диспетчерського технологічного управління (АСДТУ) РП-1 Калуської СЕЕМ (р.3 п.3 ІП 2023)</t>
  </si>
  <si>
    <t>детально викладено у Додатках до договору</t>
  </si>
  <si>
    <t>Придбання та впровадження засобів диспетчерсько-технологічного керування замість морально і фізично зношених та для розширення наявних</t>
  </si>
  <si>
    <t>https://prozorro.gov.ua/tender/UA-2023-04-18-009163-a</t>
  </si>
  <si>
    <t>UA-2023-04-18-009163-a</t>
  </si>
  <si>
    <t>Виконання робіт з технічного переоснащення автоматизованих систем диспетчерського технологічного управління (АСДТУ) РП-2 Калуської (р.3 п.3 ІП 2023)</t>
  </si>
  <si>
    <t>https://prozorro.gov.ua/tender/UA-2023-04-18-009019-a</t>
  </si>
  <si>
    <t>UA-2023-04-18-009019-</t>
  </si>
  <si>
    <t>https://prozorro.gov.ua/tender/UA-2023-04-20-004523-a</t>
  </si>
  <si>
    <t>UA-2023-04-20-004523-a</t>
  </si>
  <si>
    <t>Виконання робіт з технічного переоснащення автоматизованих систем диспетчерського технологічного управління (АСДТУ) РП-6 Калуської СЕЕМ (р.3 п.3 ІП 2023)</t>
  </si>
  <si>
    <t>Виконання робіт з технічного переоснащення автоматизованих систем диспетчерського технологічного управління (АСДТУ) РП-5 Калуської СЕЕМ (р.3 п.3 ІП 2023)</t>
  </si>
  <si>
    <t>https://prozorro.gov.ua/tender/UA-2023-04-18-004710-a</t>
  </si>
  <si>
    <t>UA-2023-04-18-004710-a</t>
  </si>
  <si>
    <t>Виконання робіт з технічного переоснащення автоматизованих систем диспетчерського технологічного управління (АСДТУ) РП-7 Калуської СЕЕМ (р.3 п.3 ІП 2023)</t>
  </si>
  <si>
    <t>https://prozorro.gov.ua/tender/UA-2023-04-20-004496-a</t>
  </si>
  <si>
    <t>UA-2023-04-20-004496-a</t>
  </si>
  <si>
    <t>Виконання робіт з технічного переоснащення автоматизованих систем диспетчерського технологічного управління (АСДТУ) РП-1 Коломийської СЕЕМ (р.3 п.3 ІП 2023)</t>
  </si>
  <si>
    <t>https://prozorro.gov.ua/tender/UA-2023-04-20-004541-a</t>
  </si>
  <si>
    <t>UA-2023-04-20-004541-a</t>
  </si>
  <si>
    <t>UA-2023-10-23-012319-a</t>
  </si>
  <si>
    <t>https://prozorro.gov.ua/tender/UA-2023-10-23-012319-a</t>
  </si>
  <si>
    <t>https://prozorro.gov.ua/tender/UA-2023-04-18-009241-a</t>
  </si>
  <si>
    <t>UA-2023-04-18-009241-a</t>
  </si>
  <si>
    <t>Виконання робіт з технічного переоснащення автоматизованих систем диспетчерського технологічного управління (АСДТУ) РП-11 Коломийської СЕЕМ, м. Коломия, вул. Мазепи, 248 (р.3 п.3 ІП 2023)</t>
  </si>
  <si>
    <t>https://prozorro.gov.ua/tender/UA-2023-04-20-004468-a</t>
  </si>
  <si>
    <t>UA-2023-04-20-004468-a</t>
  </si>
  <si>
    <t>https://prozorro.gov.ua/tender/UA-2023-04-18-009283-a</t>
  </si>
  <si>
    <t>UA-2023-04-18-009283-a</t>
  </si>
  <si>
    <t>Виконання робіт з технічного переоснащення автоматизованих систем диспетчерського технологічного управління (АСДТУ) РП-1 Богородчанської СЕЕМ (р.3 п.3 ІП 2023)</t>
  </si>
  <si>
    <t>Виконання робіт з технічного переоснащення автоматизованих систем диспетчерського технологічного управління (АСДТУ) РП-221 Яремчанської СЕЕМ (р.3 п.3 ІП 2023)</t>
  </si>
  <si>
    <t>Виконання робіт по розробці проектної документації, а саме: «Розробка проектно-кошторисної документації з реконструкції автоматизованої системи диспетчерсько-технологічного управління АТ «Прикарпаттяобленерго»</t>
  </si>
  <si>
    <t>https://prozorro.gov.ua/tender/UA-2023-06-30-000112-a</t>
  </si>
  <si>
    <t>UA-2023-06-30-000112-a </t>
  </si>
  <si>
    <t>Виконання робіт по розробці проектної документації, а саме: «Розробка проектно-кошторисної документації з реконструкції автоматизованої системи диспетчерсько-технологічного управління АТ «Прикарпаттяобленерго» на наступних об’єктах: ЗТП-236, ЗТП-90, ЗТП-464, ЗТП-529, ЗТП-539 Калуської СЕЕМ; ЗТП-26, ЗТП-266 Яремчанської СЕЕМ; ЗТП-44 Богородчанської СЕЕМ</t>
  </si>
  <si>
    <t>https://prozorro.gov.ua/tender/UA-2023-12-01-001738-a</t>
  </si>
  <si>
    <t>UA-2023-12-01-001738-a</t>
  </si>
  <si>
    <t>Роботи з реконструкції обладнання диспетчерсько-технологічного (АСДТУ) управління із заміною контрольних кабелів та панелі ТМ з ЦП ПС 110/35/10 кВ Надвірна (р.3 п.3.1.5 ІП 2023)</t>
  </si>
  <si>
    <t>https://prozorro.gov.ua/tender/UA-2023-06-20-000188-a</t>
  </si>
  <si>
    <t>UA-2023-06-20-000188-a</t>
  </si>
  <si>
    <t>Роботи з реконструкції автоматизованої системи диспетчерського технологічного управління ( АСДТУ) ПС 35/10 кВ Рожнів</t>
  </si>
  <si>
    <t>https://prozorro.gov.ua/tender/UA-2023-11-06-003092-a</t>
  </si>
  <si>
    <t>UA-2023-11-06-003092-a</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</si>
</sst>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 _₴_-;\-* #,##0\ _₴_-;_-* &quot;-&quot;\ _₴_-;_-@_-"/>
    <numFmt numFmtId="181" formatCode="_-* #,##0.00\ _₴_-;\-* #,##0.00\ _₴_-;_-* &quot;-&quot;??\ 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0&quot;р.&quot;;\-#,##0&quot;р.&quot;"/>
    <numFmt numFmtId="191" formatCode="#,##0&quot;р.&quot;;[Red]\-#,##0&quot;р.&quot;"/>
    <numFmt numFmtId="192" formatCode="#,##0.00&quot;р.&quot;;\-#,##0.00&quot;р.&quot;"/>
    <numFmt numFmtId="193" formatCode="#,##0.00&quot;р.&quot;;[Red]\-#,##0.00&quot;р.&quot;"/>
    <numFmt numFmtId="194" formatCode="_-* #,##0&quot;р.&quot;_-;\-* #,##0&quot;р.&quot;_-;_-* &quot;-&quot;&quot;р.&quot;_-;_-@_-"/>
    <numFmt numFmtId="195" formatCode="_-* #,##0_р_._-;\-* #,##0_р_._-;_-* &quot;-&quot;_р_._-;_-@_-"/>
    <numFmt numFmtId="196" formatCode="_-* #,##0.00&quot;р.&quot;_-;\-* #,##0.00&quot;р.&quot;_-;_-* &quot;-&quot;??&quot;р.&quot;_-;_-@_-"/>
    <numFmt numFmtId="197" formatCode="_-* #,##0.00_р_._-;\-* #,##0.00_р_._-;_-* &quot;-&quot;??_р_._-;_-@_-"/>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_ ;[Red]\-#,##0.000\ "/>
    <numFmt numFmtId="203" formatCode="#,##0_ ;[Red]\-#,##0\ "/>
    <numFmt numFmtId="204" formatCode="#,##0.0_ ;[Red]\-#,##0.0\ "/>
    <numFmt numFmtId="205" formatCode="&quot;Так&quot;;&quot;Так&quot;;&quot;Ні&quot;"/>
    <numFmt numFmtId="206" formatCode="&quot;True&quot;;&quot;True&quot;;&quot;False&quot;"/>
    <numFmt numFmtId="207" formatCode="&quot;Увімк&quot;;&quot;Увімк&quot;;&quot;Вимк&quot;"/>
    <numFmt numFmtId="208" formatCode="[$¥€-2]\ ###,000_);[Red]\([$€-2]\ ###,000\)"/>
    <numFmt numFmtId="209" formatCode="mmm/yyyy"/>
    <numFmt numFmtId="210" formatCode="#,##0.00_ ;\-#,##0.00\ "/>
    <numFmt numFmtId="211" formatCode="#,##0.00\ &quot;₴&quot;"/>
    <numFmt numFmtId="212" formatCode="_-* #,##0.000\ _₴_-;\-* #,##0.000\ _₴_-;_-* &quot;-&quot;???\ _₴_-;_-@_-"/>
  </numFmts>
  <fonts count="80">
    <font>
      <sz val="10"/>
      <name val="Arial"/>
      <family val="0"/>
    </font>
    <font>
      <sz val="8"/>
      <name val="Arial"/>
      <family val="2"/>
    </font>
    <font>
      <u val="single"/>
      <sz val="10"/>
      <color indexed="12"/>
      <name val="Arial Cyr"/>
      <family val="0"/>
    </font>
    <font>
      <u val="single"/>
      <sz val="10"/>
      <color indexed="36"/>
      <name val="Arial"/>
      <family val="2"/>
    </font>
    <font>
      <sz val="10"/>
      <name val="Arial CE"/>
      <family val="0"/>
    </font>
    <font>
      <sz val="10"/>
      <name val="Times New Roman"/>
      <family val="1"/>
    </font>
    <font>
      <sz val="11"/>
      <name val="Times New Roman"/>
      <family val="1"/>
    </font>
    <font>
      <sz val="10"/>
      <name val="PragmaticaCTT"/>
      <family val="0"/>
    </font>
    <font>
      <sz val="12"/>
      <name val="Times New Roman"/>
      <family val="1"/>
    </font>
    <font>
      <sz val="10"/>
      <name val="Times New Roman Cyr"/>
      <family val="1"/>
    </font>
    <font>
      <i/>
      <sz val="12"/>
      <name val="Times New Roman"/>
      <family val="1"/>
    </font>
    <font>
      <b/>
      <sz val="18"/>
      <name val="Times New Roman"/>
      <family val="1"/>
    </font>
    <font>
      <b/>
      <i/>
      <sz val="12"/>
      <name val="Times New Roman"/>
      <family val="1"/>
    </font>
    <font>
      <sz val="14"/>
      <name val="Times New Roman"/>
      <family val="1"/>
    </font>
    <font>
      <b/>
      <sz val="12"/>
      <name val="Times New Roman"/>
      <family val="1"/>
    </font>
    <font>
      <sz val="10"/>
      <name val="Arial Cyr"/>
      <family val="0"/>
    </font>
    <font>
      <sz val="12"/>
      <name val="PragmaticaCTT"/>
      <family val="0"/>
    </font>
    <font>
      <sz val="12"/>
      <name val="Times New Roman Cyr"/>
      <family val="1"/>
    </font>
    <font>
      <b/>
      <sz val="11"/>
      <name val="Times New Roman"/>
      <family val="1"/>
    </font>
    <font>
      <sz val="11"/>
      <color indexed="8"/>
      <name val="Calibri"/>
      <family val="2"/>
    </font>
    <font>
      <sz val="11"/>
      <color indexed="9"/>
      <name val="Calibri"/>
      <family val="2"/>
    </font>
    <font>
      <i/>
      <sz val="11"/>
      <color indexed="23"/>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sz val="11"/>
      <color indexed="10"/>
      <name val="Times New Roman"/>
      <family val="1"/>
    </font>
    <font>
      <b/>
      <i/>
      <sz val="12"/>
      <color indexed="8"/>
      <name val="Times New Roman"/>
      <family val="1"/>
    </font>
    <font>
      <b/>
      <sz val="12"/>
      <color indexed="8"/>
      <name val="Times New Roman"/>
      <family val="1"/>
    </font>
    <font>
      <b/>
      <sz val="11"/>
      <color indexed="8"/>
      <name val="Arial"/>
      <family val="2"/>
    </font>
    <font>
      <sz val="12"/>
      <color indexed="8"/>
      <name val="Times New Roman"/>
      <family val="1"/>
    </font>
    <font>
      <sz val="12"/>
      <color indexed="63"/>
      <name val="Arial"/>
      <family val="2"/>
    </font>
    <font>
      <b/>
      <u val="single"/>
      <sz val="10"/>
      <color indexed="36"/>
      <name val="Arial Cyr"/>
      <family val="0"/>
    </font>
    <font>
      <u val="single"/>
      <sz val="10"/>
      <color indexed="36"/>
      <name val="Arial Cyr"/>
      <family val="0"/>
    </font>
    <font>
      <sz val="12"/>
      <color indexed="36"/>
      <name val="Times New Roman"/>
      <family val="1"/>
    </font>
    <font>
      <b/>
      <sz val="12"/>
      <color indexed="23"/>
      <name val="Arial"/>
      <family val="2"/>
    </font>
    <font>
      <sz val="11"/>
      <color indexed="63"/>
      <name val="Arial"/>
      <family val="2"/>
    </font>
    <font>
      <sz val="10"/>
      <color indexed="8"/>
      <name val="Times New Roman"/>
      <family val="1"/>
    </font>
    <font>
      <sz val="12"/>
      <color indexed="8"/>
      <name val="Arial"/>
      <family val="2"/>
    </font>
    <font>
      <sz val="8"/>
      <name val="Segoe UI"/>
      <family val="2"/>
    </font>
    <font>
      <sz val="11"/>
      <color theme="1"/>
      <name val="Calibri"/>
      <family val="2"/>
    </font>
    <font>
      <sz val="11"/>
      <color theme="0"/>
      <name val="Calibri"/>
      <family val="2"/>
    </font>
    <font>
      <i/>
      <sz val="11"/>
      <color rgb="FF7F7F7F"/>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sz val="11"/>
      <color rgb="FFFF0000"/>
      <name val="Times New Roman"/>
      <family val="1"/>
    </font>
    <font>
      <b/>
      <i/>
      <sz val="12"/>
      <color theme="1"/>
      <name val="Times New Roman"/>
      <family val="1"/>
    </font>
    <font>
      <b/>
      <sz val="12"/>
      <color theme="1"/>
      <name val="Times New Roman"/>
      <family val="1"/>
    </font>
    <font>
      <b/>
      <sz val="11"/>
      <color theme="1"/>
      <name val="Arial"/>
      <family val="2"/>
    </font>
    <font>
      <sz val="12"/>
      <color rgb="FF000000"/>
      <name val="Times New Roman"/>
      <family val="1"/>
    </font>
    <font>
      <sz val="12"/>
      <color rgb="FF454545"/>
      <name val="Arial"/>
      <family val="2"/>
    </font>
    <font>
      <b/>
      <u val="single"/>
      <sz val="10"/>
      <color rgb="FF7030A0"/>
      <name val="Arial Cyr"/>
      <family val="0"/>
    </font>
    <font>
      <u val="single"/>
      <sz val="10"/>
      <color rgb="FF7030A0"/>
      <name val="Arial Cyr"/>
      <family val="0"/>
    </font>
    <font>
      <sz val="12"/>
      <color rgb="FF7030A0"/>
      <name val="Times New Roman"/>
      <family val="1"/>
    </font>
    <font>
      <b/>
      <sz val="12"/>
      <color rgb="FF7C8993"/>
      <name val="Arial"/>
      <family val="2"/>
    </font>
    <font>
      <sz val="11"/>
      <color rgb="FF454545"/>
      <name val="Arial"/>
      <family val="2"/>
    </font>
    <font>
      <sz val="10"/>
      <color rgb="FF000000"/>
      <name val="Times New Roman"/>
      <family val="1"/>
    </font>
    <font>
      <sz val="12"/>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rgb="FFEEEEE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bottom/>
    </border>
    <border>
      <left/>
      <right style="thin"/>
      <top style="thin"/>
      <bottom/>
    </border>
    <border>
      <left>
        <color indexed="63"/>
      </left>
      <right style="thin"/>
      <top>
        <color indexed="63"/>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0" borderId="0" applyBorder="0" applyProtection="0">
      <alignment/>
    </xf>
    <xf numFmtId="0" fontId="0" fillId="0" borderId="0">
      <alignment/>
      <protection/>
    </xf>
    <xf numFmtId="0" fontId="0" fillId="0" borderId="0">
      <alignment/>
      <protection/>
    </xf>
    <xf numFmtId="0" fontId="15" fillId="0" borderId="0">
      <alignment/>
      <protection/>
    </xf>
    <xf numFmtId="0" fontId="0" fillId="0" borderId="0">
      <alignment/>
      <protection/>
    </xf>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3" fillId="26" borderId="1" applyNumberFormat="0" applyAlignment="0" applyProtection="0"/>
    <xf numFmtId="9" fontId="0" fillId="0" borderId="0" applyFont="0" applyFill="0" applyBorder="0" applyAlignment="0" applyProtection="0"/>
    <xf numFmtId="0" fontId="54" fillId="27" borderId="0" applyNumberFormat="0" applyBorder="0" applyAlignment="0" applyProtection="0"/>
    <xf numFmtId="0" fontId="2" fillId="0" borderId="0" applyNumberFormat="0" applyFill="0" applyBorder="0" applyAlignment="0" applyProtection="0"/>
    <xf numFmtId="200" fontId="0" fillId="0" borderId="0" applyFont="0" applyFill="0" applyBorder="0" applyAlignment="0" applyProtection="0"/>
    <xf numFmtId="198" fontId="0" fillId="0" borderId="0" applyFont="0" applyFill="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28" borderId="6"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30" borderId="1" applyNumberFormat="0" applyAlignment="0" applyProtection="0"/>
    <xf numFmtId="0" fontId="4" fillId="0" borderId="0">
      <alignment/>
      <protection/>
    </xf>
    <xf numFmtId="0" fontId="3" fillId="0" borderId="0" applyNumberFormat="0" applyFill="0" applyBorder="0" applyAlignment="0" applyProtection="0"/>
    <xf numFmtId="0" fontId="63" fillId="0" borderId="7" applyNumberFormat="0" applyFill="0" applyAlignment="0" applyProtection="0"/>
    <xf numFmtId="0" fontId="64" fillId="31" borderId="0" applyNumberFormat="0" applyBorder="0" applyAlignment="0" applyProtection="0"/>
    <xf numFmtId="0" fontId="0" fillId="32" borderId="8" applyNumberFormat="0" applyFont="0" applyAlignment="0" applyProtection="0"/>
    <xf numFmtId="0" fontId="65" fillId="30" borderId="9" applyNumberFormat="0" applyAlignment="0" applyProtection="0"/>
    <xf numFmtId="0" fontId="7" fillId="0" borderId="0">
      <alignment/>
      <protection/>
    </xf>
    <xf numFmtId="0" fontId="66" fillId="0" borderId="0" applyNumberFormat="0" applyFill="0" applyBorder="0" applyAlignment="0" applyProtection="0"/>
    <xf numFmtId="0" fontId="52" fillId="0" borderId="0" applyNumberFormat="0" applyFill="0" applyBorder="0" applyAlignment="0" applyProtection="0"/>
    <xf numFmtId="201" fontId="0" fillId="0" borderId="0" applyFont="0" applyFill="0" applyBorder="0" applyAlignment="0" applyProtection="0"/>
    <xf numFmtId="199" fontId="0" fillId="0" borderId="0" applyFont="0" applyFill="0" applyBorder="0" applyAlignment="0" applyProtection="0"/>
  </cellStyleXfs>
  <cellXfs count="125">
    <xf numFmtId="0" fontId="0" fillId="0" borderId="0" xfId="0" applyAlignment="1">
      <alignment/>
    </xf>
    <xf numFmtId="0" fontId="6" fillId="0" borderId="0" xfId="37" applyFont="1" applyFill="1">
      <alignment/>
      <protection/>
    </xf>
    <xf numFmtId="0" fontId="6" fillId="0" borderId="0" xfId="37" applyFont="1" applyFill="1" applyBorder="1">
      <alignment/>
      <protection/>
    </xf>
    <xf numFmtId="0" fontId="6" fillId="0" borderId="0" xfId="37" applyFont="1" applyFill="1" applyAlignment="1">
      <alignment horizontal="center" vertical="center" wrapText="1"/>
      <protection/>
    </xf>
    <xf numFmtId="0" fontId="7" fillId="0" borderId="0" xfId="37" applyFont="1" applyAlignment="1" applyProtection="1">
      <alignment horizontal="center" vertical="center"/>
      <protection/>
    </xf>
    <xf numFmtId="0" fontId="9" fillId="0" borderId="0" xfId="37" applyFont="1" applyFill="1">
      <alignment/>
      <protection/>
    </xf>
    <xf numFmtId="0" fontId="8" fillId="0" borderId="10" xfId="37" applyFont="1" applyFill="1" applyBorder="1" applyAlignment="1">
      <alignment horizontal="center" vertical="center" wrapText="1"/>
      <protection/>
    </xf>
    <xf numFmtId="0" fontId="14" fillId="0" borderId="0" xfId="59" applyFont="1" applyBorder="1" applyAlignment="1" applyProtection="1">
      <alignment horizontal="left"/>
      <protection hidden="1"/>
    </xf>
    <xf numFmtId="0" fontId="5" fillId="0" borderId="0" xfId="36" applyFont="1" applyAlignment="1">
      <alignment horizontal="center" vertical="center" wrapText="1"/>
      <protection/>
    </xf>
    <xf numFmtId="0" fontId="8" fillId="0" borderId="0" xfId="59" applyFont="1" applyProtection="1">
      <alignment/>
      <protection hidden="1"/>
    </xf>
    <xf numFmtId="0" fontId="5" fillId="0" borderId="0" xfId="36" applyFont="1" applyAlignment="1" applyProtection="1">
      <alignment horizontal="center" vertical="center"/>
      <protection/>
    </xf>
    <xf numFmtId="0" fontId="8" fillId="0" borderId="0" xfId="59" applyFont="1" applyAlignment="1" applyProtection="1">
      <alignment horizontal="left"/>
      <protection hidden="1"/>
    </xf>
    <xf numFmtId="0" fontId="8" fillId="0" borderId="0" xfId="59" applyFont="1" applyAlignment="1" applyProtection="1">
      <alignment/>
      <protection hidden="1"/>
    </xf>
    <xf numFmtId="0" fontId="8" fillId="0" borderId="0" xfId="36" applyFont="1" applyFill="1" applyAlignment="1">
      <alignment horizontal="center"/>
      <protection/>
    </xf>
    <xf numFmtId="0" fontId="5" fillId="0" borderId="0" xfId="36" applyFont="1" applyFill="1" applyAlignment="1">
      <alignment horizontal="center" vertical="center" wrapText="1"/>
      <protection/>
    </xf>
    <xf numFmtId="0" fontId="8" fillId="0" borderId="0" xfId="59" applyFont="1" applyFill="1" applyAlignment="1" applyProtection="1">
      <alignment/>
      <protection hidden="1"/>
    </xf>
    <xf numFmtId="0" fontId="67" fillId="0" borderId="0" xfId="37" applyFont="1" applyFill="1" applyAlignment="1">
      <alignment horizontal="center" vertical="center" wrapText="1"/>
      <protection/>
    </xf>
    <xf numFmtId="14" fontId="8" fillId="0" borderId="10" xfId="37" applyNumberFormat="1" applyFont="1" applyFill="1" applyBorder="1" applyAlignment="1">
      <alignment horizontal="center" vertical="center" wrapText="1"/>
      <protection/>
    </xf>
    <xf numFmtId="0" fontId="2" fillId="0" borderId="10" xfId="47" applyFill="1" applyBorder="1" applyAlignment="1" applyProtection="1">
      <alignment horizontal="center" vertical="center" wrapText="1"/>
      <protection/>
    </xf>
    <xf numFmtId="0" fontId="12" fillId="0" borderId="10" xfId="37" applyFont="1" applyFill="1" applyBorder="1" applyAlignment="1">
      <alignment horizontal="center" vertical="center" wrapText="1"/>
      <protection/>
    </xf>
    <xf numFmtId="0" fontId="12" fillId="0" borderId="10" xfId="37" applyFont="1" applyFill="1" applyBorder="1" applyAlignment="1">
      <alignment horizontal="center" vertical="center"/>
      <protection/>
    </xf>
    <xf numFmtId="201" fontId="12" fillId="0" borderId="10" xfId="68" applyFont="1" applyFill="1" applyBorder="1" applyAlignment="1">
      <alignment horizontal="center" vertical="center"/>
    </xf>
    <xf numFmtId="0" fontId="7" fillId="0" borderId="0" xfId="37" applyFont="1" applyFill="1" applyBorder="1" applyAlignment="1" applyProtection="1">
      <alignment horizontal="center" vertical="center"/>
      <protection/>
    </xf>
    <xf numFmtId="201" fontId="14" fillId="0" borderId="10" xfId="68" applyFont="1" applyFill="1" applyBorder="1" applyAlignment="1">
      <alignment horizontal="center" vertical="center" wrapText="1"/>
    </xf>
    <xf numFmtId="0" fontId="14" fillId="0" borderId="10" xfId="37" applyFont="1" applyFill="1" applyBorder="1" applyAlignment="1">
      <alignment horizontal="center" vertical="center" wrapText="1"/>
      <protection/>
    </xf>
    <xf numFmtId="0" fontId="8" fillId="0" borderId="11" xfId="37" applyFont="1" applyFill="1" applyBorder="1" applyAlignment="1">
      <alignment horizontal="center" vertical="center" wrapText="1"/>
      <protection/>
    </xf>
    <xf numFmtId="0" fontId="8" fillId="0" borderId="12" xfId="37" applyFont="1" applyFill="1" applyBorder="1" applyAlignment="1">
      <alignment horizontal="center" vertical="center" wrapText="1"/>
      <protection/>
    </xf>
    <xf numFmtId="201" fontId="14" fillId="0" borderId="10" xfId="68" applyFont="1" applyFill="1" applyBorder="1" applyAlignment="1">
      <alignment horizontal="center" vertical="center"/>
    </xf>
    <xf numFmtId="0" fontId="14" fillId="0" borderId="10" xfId="37" applyFont="1" applyFill="1" applyBorder="1" applyAlignment="1">
      <alignment horizontal="center" vertical="center"/>
      <protection/>
    </xf>
    <xf numFmtId="201" fontId="14" fillId="0" borderId="10" xfId="68" applyFont="1" applyFill="1" applyBorder="1" applyAlignment="1" quotePrefix="1">
      <alignment horizontal="center" vertical="center" wrapText="1"/>
    </xf>
    <xf numFmtId="201" fontId="68" fillId="0" borderId="10" xfId="68" applyFont="1" applyFill="1" applyBorder="1" applyAlignment="1">
      <alignment horizontal="center" vertical="center"/>
    </xf>
    <xf numFmtId="201" fontId="69" fillId="0" borderId="10" xfId="68" applyFont="1" applyFill="1" applyBorder="1" applyAlignment="1">
      <alignment horizontal="center" vertical="center" wrapText="1"/>
    </xf>
    <xf numFmtId="0" fontId="14" fillId="0" borderId="10" xfId="37" applyFont="1" applyFill="1" applyBorder="1" applyAlignment="1" quotePrefix="1">
      <alignment horizontal="center" vertical="center" wrapText="1"/>
      <protection/>
    </xf>
    <xf numFmtId="201" fontId="69" fillId="0" borderId="10" xfId="68" applyFont="1" applyFill="1" applyBorder="1" applyAlignment="1">
      <alignment horizontal="center" vertical="center"/>
    </xf>
    <xf numFmtId="14" fontId="69" fillId="0" borderId="10" xfId="37" applyNumberFormat="1" applyFont="1" applyFill="1" applyBorder="1" applyAlignment="1">
      <alignment horizontal="center" vertical="center" wrapText="1"/>
      <protection/>
    </xf>
    <xf numFmtId="0" fontId="70" fillId="0" borderId="10" xfId="0" applyFont="1" applyBorder="1" applyAlignment="1">
      <alignment/>
    </xf>
    <xf numFmtId="0" fontId="69" fillId="0" borderId="10" xfId="37" applyFont="1" applyFill="1" applyBorder="1" applyAlignment="1">
      <alignment horizontal="center" vertical="center" wrapText="1"/>
      <protection/>
    </xf>
    <xf numFmtId="0" fontId="14" fillId="0" borderId="13" xfId="37" applyFont="1" applyFill="1" applyBorder="1" applyAlignment="1">
      <alignment horizontal="center" vertical="center"/>
      <protection/>
    </xf>
    <xf numFmtId="0" fontId="69" fillId="0" borderId="13" xfId="37" applyFont="1" applyFill="1" applyBorder="1" applyAlignment="1">
      <alignment horizontal="center" vertical="center"/>
      <protection/>
    </xf>
    <xf numFmtId="0" fontId="12" fillId="0" borderId="13" xfId="37" applyFont="1" applyFill="1" applyBorder="1" applyAlignment="1">
      <alignment horizontal="center" vertical="center"/>
      <protection/>
    </xf>
    <xf numFmtId="0" fontId="14" fillId="0" borderId="14" xfId="37" applyFont="1" applyFill="1" applyBorder="1" applyAlignment="1">
      <alignment horizontal="center" vertical="center" wrapText="1"/>
      <protection/>
    </xf>
    <xf numFmtId="0" fontId="71" fillId="0" borderId="10" xfId="0" applyFont="1" applyBorder="1" applyAlignment="1">
      <alignment wrapText="1"/>
    </xf>
    <xf numFmtId="201" fontId="69" fillId="0" borderId="14" xfId="68" applyFont="1" applyFill="1" applyBorder="1" applyAlignment="1" quotePrefix="1">
      <alignment horizontal="center" vertical="center" wrapText="1"/>
    </xf>
    <xf numFmtId="201" fontId="69" fillId="0" borderId="14" xfId="68" applyFont="1" applyFill="1" applyBorder="1" applyAlignment="1">
      <alignment horizontal="center" vertical="center" wrapText="1"/>
    </xf>
    <xf numFmtId="201" fontId="14" fillId="0" borderId="14" xfId="68" applyFont="1" applyFill="1" applyBorder="1" applyAlignment="1">
      <alignment horizontal="center" vertical="center" wrapText="1"/>
    </xf>
    <xf numFmtId="201" fontId="14" fillId="0" borderId="14" xfId="68" applyFont="1" applyFill="1" applyBorder="1" applyAlignment="1">
      <alignment horizontal="center" vertical="center"/>
    </xf>
    <xf numFmtId="0" fontId="71" fillId="0" borderId="10" xfId="0" applyFont="1" applyBorder="1" applyAlignment="1">
      <alignment/>
    </xf>
    <xf numFmtId="0" fontId="71" fillId="33" borderId="10" xfId="0" applyFont="1" applyFill="1" applyBorder="1" applyAlignment="1">
      <alignment/>
    </xf>
    <xf numFmtId="0" fontId="71" fillId="0" borderId="10" xfId="0" applyFont="1" applyFill="1" applyBorder="1" applyAlignment="1">
      <alignment/>
    </xf>
    <xf numFmtId="0" fontId="8" fillId="0" borderId="10" xfId="37" applyFont="1" applyFill="1" applyBorder="1" applyAlignment="1">
      <alignment horizontal="center" vertical="center"/>
      <protection/>
    </xf>
    <xf numFmtId="0" fontId="72" fillId="0" borderId="0" xfId="0" applyFont="1" applyAlignment="1">
      <alignment wrapText="1"/>
    </xf>
    <xf numFmtId="0" fontId="2" fillId="34" borderId="0" xfId="47" applyFill="1" applyAlignment="1" applyProtection="1">
      <alignment horizontal="center" wrapText="1"/>
      <protection/>
    </xf>
    <xf numFmtId="0" fontId="14" fillId="0" borderId="0" xfId="37" applyFont="1" applyFill="1" applyAlignment="1">
      <alignment horizontal="right" vertical="center" wrapText="1"/>
      <protection/>
    </xf>
    <xf numFmtId="0" fontId="73" fillId="0" borderId="10" xfId="47" applyFont="1" applyFill="1" applyBorder="1" applyAlignment="1" applyProtection="1">
      <alignment horizontal="center" vertical="center" wrapText="1"/>
      <protection/>
    </xf>
    <xf numFmtId="14" fontId="8" fillId="0" borderId="10" xfId="37" applyNumberFormat="1" applyFont="1" applyFill="1" applyBorder="1" applyAlignment="1">
      <alignment horizontal="left" wrapText="1"/>
      <protection/>
    </xf>
    <xf numFmtId="14" fontId="8" fillId="0" borderId="10" xfId="37" applyNumberFormat="1" applyFont="1" applyFill="1" applyBorder="1" applyAlignment="1">
      <alignment horizontal="right" wrapText="1"/>
      <protection/>
    </xf>
    <xf numFmtId="0" fontId="74" fillId="0" borderId="10" xfId="47" applyFont="1" applyFill="1" applyBorder="1" applyAlignment="1" applyProtection="1">
      <alignment horizontal="center" vertical="center" wrapText="1"/>
      <protection/>
    </xf>
    <xf numFmtId="181" fontId="69" fillId="0" borderId="14" xfId="68" applyNumberFormat="1" applyFont="1" applyFill="1" applyBorder="1" applyAlignment="1" quotePrefix="1">
      <alignment horizontal="center" vertical="center" wrapText="1"/>
    </xf>
    <xf numFmtId="0" fontId="7" fillId="0" borderId="10" xfId="37" applyFont="1" applyBorder="1" applyAlignment="1" applyProtection="1">
      <alignment horizontal="center" vertical="center"/>
      <protection/>
    </xf>
    <xf numFmtId="0" fontId="8" fillId="0" borderId="10" xfId="36" applyFont="1" applyBorder="1" applyAlignment="1">
      <alignment horizontal="center"/>
      <protection/>
    </xf>
    <xf numFmtId="0" fontId="9" fillId="0" borderId="10" xfId="37" applyFont="1" applyFill="1" applyBorder="1">
      <alignment/>
      <protection/>
    </xf>
    <xf numFmtId="0" fontId="6" fillId="0" borderId="10" xfId="37" applyFont="1" applyFill="1" applyBorder="1">
      <alignment/>
      <protection/>
    </xf>
    <xf numFmtId="0" fontId="5" fillId="0" borderId="10" xfId="36" applyFont="1" applyBorder="1" applyAlignment="1" applyProtection="1">
      <alignment horizontal="center" vertical="center"/>
      <protection/>
    </xf>
    <xf numFmtId="0" fontId="13" fillId="0" borderId="10" xfId="59" applyFont="1" applyBorder="1" applyAlignment="1" applyProtection="1">
      <alignment/>
      <protection hidden="1"/>
    </xf>
    <xf numFmtId="0" fontId="16" fillId="0" borderId="10" xfId="37" applyFont="1" applyBorder="1" applyAlignment="1" applyProtection="1">
      <alignment horizontal="right" vertical="center"/>
      <protection/>
    </xf>
    <xf numFmtId="0" fontId="16" fillId="0" borderId="10" xfId="37" applyFont="1" applyBorder="1" applyAlignment="1" applyProtection="1">
      <alignment horizontal="center" vertical="center"/>
      <protection/>
    </xf>
    <xf numFmtId="0" fontId="75" fillId="0" borderId="10" xfId="37" applyFont="1" applyFill="1" applyBorder="1" applyAlignment="1" applyProtection="1">
      <alignment horizontal="center" wrapText="1"/>
      <protection/>
    </xf>
    <xf numFmtId="0" fontId="75" fillId="0" borderId="10" xfId="37" applyFont="1" applyFill="1" applyBorder="1" applyAlignment="1" applyProtection="1">
      <alignment horizontal="center" vertical="center" wrapText="1"/>
      <protection/>
    </xf>
    <xf numFmtId="0" fontId="8" fillId="0" borderId="10" xfId="37" applyFont="1" applyFill="1" applyBorder="1" applyAlignment="1">
      <alignment horizontal="right"/>
      <protection/>
    </xf>
    <xf numFmtId="0" fontId="14" fillId="0" borderId="10" xfId="59" applyFont="1" applyBorder="1" applyAlignment="1" applyProtection="1">
      <alignment horizontal="center" vertical="center"/>
      <protection hidden="1"/>
    </xf>
    <xf numFmtId="0" fontId="17" fillId="0" borderId="10" xfId="37" applyFont="1" applyFill="1" applyBorder="1" applyAlignment="1">
      <alignment horizontal="right" vertical="center"/>
      <protection/>
    </xf>
    <xf numFmtId="0" fontId="8" fillId="0" borderId="10" xfId="37" applyFont="1" applyFill="1" applyBorder="1" applyAlignment="1">
      <alignment horizontal="right" vertical="center"/>
      <protection/>
    </xf>
    <xf numFmtId="2" fontId="8" fillId="0" borderId="10" xfId="59" applyNumberFormat="1" applyFont="1" applyBorder="1" applyAlignment="1" applyProtection="1">
      <alignment horizontal="right" vertical="center"/>
      <protection hidden="1"/>
    </xf>
    <xf numFmtId="0" fontId="6" fillId="0" borderId="10" xfId="37" applyFont="1" applyFill="1" applyBorder="1" applyAlignment="1">
      <alignment vertical="center" wrapText="1"/>
      <protection/>
    </xf>
    <xf numFmtId="0" fontId="6" fillId="0" borderId="10" xfId="37" applyFont="1" applyFill="1" applyBorder="1" applyAlignment="1">
      <alignment horizontal="center" vertical="center" wrapText="1"/>
      <protection/>
    </xf>
    <xf numFmtId="14" fontId="76" fillId="0" borderId="10" xfId="0" applyNumberFormat="1" applyFont="1" applyBorder="1" applyAlignment="1">
      <alignment horizontal="center" vertical="center"/>
    </xf>
    <xf numFmtId="0" fontId="2" fillId="34" borderId="10" xfId="47" applyFill="1" applyBorder="1" applyAlignment="1" applyProtection="1">
      <alignment horizontal="left" vertical="center" wrapText="1"/>
      <protection/>
    </xf>
    <xf numFmtId="212" fontId="12" fillId="0" borderId="10" xfId="68" applyNumberFormat="1" applyFont="1" applyFill="1" applyBorder="1" applyAlignment="1">
      <alignment horizontal="center" vertical="center"/>
    </xf>
    <xf numFmtId="0" fontId="12" fillId="0" borderId="10" xfId="68" applyNumberFormat="1" applyFont="1" applyFill="1" applyBorder="1" applyAlignment="1">
      <alignment horizontal="center" vertical="center"/>
    </xf>
    <xf numFmtId="181" fontId="12" fillId="0" borderId="10" xfId="68" applyNumberFormat="1" applyFont="1" applyFill="1" applyBorder="1" applyAlignment="1">
      <alignment horizontal="center" vertical="center"/>
    </xf>
    <xf numFmtId="181" fontId="12" fillId="0" borderId="10" xfId="37" applyNumberFormat="1" applyFont="1" applyFill="1" applyBorder="1" applyAlignment="1">
      <alignment horizontal="center" vertical="center"/>
      <protection/>
    </xf>
    <xf numFmtId="2" fontId="12" fillId="0" borderId="10" xfId="37" applyNumberFormat="1" applyFont="1" applyFill="1" applyBorder="1" applyAlignment="1">
      <alignment horizontal="center" vertical="center"/>
      <protection/>
    </xf>
    <xf numFmtId="2" fontId="12" fillId="0" borderId="10" xfId="68" applyNumberFormat="1" applyFont="1" applyFill="1" applyBorder="1" applyAlignment="1">
      <alignment horizontal="center" vertical="center"/>
    </xf>
    <xf numFmtId="14" fontId="7" fillId="0" borderId="10" xfId="37" applyNumberFormat="1" applyFont="1" applyBorder="1" applyAlignment="1" applyProtection="1">
      <alignment horizontal="center" vertical="center"/>
      <protection/>
    </xf>
    <xf numFmtId="0" fontId="12" fillId="0" borderId="15" xfId="37" applyFont="1" applyFill="1" applyBorder="1" applyAlignment="1">
      <alignment horizontal="center" vertical="center"/>
      <protection/>
    </xf>
    <xf numFmtId="201" fontId="12" fillId="0" borderId="15" xfId="68" applyFont="1" applyFill="1" applyBorder="1" applyAlignment="1">
      <alignment horizontal="center" vertical="center"/>
    </xf>
    <xf numFmtId="0" fontId="2" fillId="0" borderId="15" xfId="47" applyFill="1" applyBorder="1" applyAlignment="1" applyProtection="1">
      <alignment horizontal="center" vertical="center" wrapText="1"/>
      <protection/>
    </xf>
    <xf numFmtId="201" fontId="12" fillId="0" borderId="11" xfId="68" applyFont="1" applyFill="1" applyBorder="1" applyAlignment="1">
      <alignment horizontal="center" vertical="center"/>
    </xf>
    <xf numFmtId="0" fontId="12" fillId="0" borderId="11" xfId="37" applyFont="1" applyFill="1" applyBorder="1" applyAlignment="1">
      <alignment horizontal="center" vertical="center"/>
      <protection/>
    </xf>
    <xf numFmtId="14" fontId="6" fillId="0" borderId="10" xfId="37" applyNumberFormat="1" applyFont="1" applyFill="1" applyBorder="1">
      <alignment/>
      <protection/>
    </xf>
    <xf numFmtId="201" fontId="12" fillId="0" borderId="14" xfId="68" applyFont="1" applyFill="1" applyBorder="1" applyAlignment="1">
      <alignment horizontal="center" vertical="center"/>
    </xf>
    <xf numFmtId="14" fontId="5" fillId="0" borderId="10" xfId="37" applyNumberFormat="1" applyFont="1" applyFill="1" applyBorder="1" applyAlignment="1">
      <alignment horizontal="center" vertical="center" wrapText="1"/>
      <protection/>
    </xf>
    <xf numFmtId="0" fontId="2" fillId="0" borderId="13" xfId="47" applyFill="1" applyBorder="1" applyAlignment="1" applyProtection="1">
      <alignment horizontal="center" vertical="center" wrapText="1"/>
      <protection/>
    </xf>
    <xf numFmtId="0" fontId="12" fillId="0" borderId="16" xfId="37" applyFont="1" applyFill="1" applyBorder="1" applyAlignment="1">
      <alignment horizontal="center" vertical="center"/>
      <protection/>
    </xf>
    <xf numFmtId="201" fontId="12" fillId="0" borderId="17" xfId="68" applyFont="1" applyFill="1" applyBorder="1" applyAlignment="1">
      <alignment horizontal="center" vertical="center"/>
    </xf>
    <xf numFmtId="201" fontId="12" fillId="0" borderId="18" xfId="68" applyFont="1" applyFill="1" applyBorder="1" applyAlignment="1">
      <alignment horizontal="center" vertical="center"/>
    </xf>
    <xf numFmtId="212" fontId="12" fillId="0" borderId="15" xfId="68" applyNumberFormat="1" applyFont="1" applyFill="1" applyBorder="1" applyAlignment="1">
      <alignment horizontal="center" vertical="center"/>
    </xf>
    <xf numFmtId="0" fontId="2" fillId="0" borderId="11" xfId="47" applyFill="1" applyBorder="1" applyAlignment="1" applyProtection="1">
      <alignment horizontal="center" vertical="center" wrapText="1"/>
      <protection/>
    </xf>
    <xf numFmtId="201" fontId="12" fillId="0" borderId="16" xfId="68" applyFont="1" applyFill="1" applyBorder="1" applyAlignment="1">
      <alignment horizontal="center" vertical="center"/>
    </xf>
    <xf numFmtId="212" fontId="12" fillId="0" borderId="16" xfId="68" applyNumberFormat="1" applyFont="1" applyFill="1" applyBorder="1" applyAlignment="1">
      <alignment horizontal="center" vertical="center"/>
    </xf>
    <xf numFmtId="0" fontId="6" fillId="0" borderId="10" xfId="37" applyFont="1" applyFill="1" applyBorder="1" applyAlignment="1">
      <alignment wrapText="1"/>
      <protection/>
    </xf>
    <xf numFmtId="0" fontId="2" fillId="0" borderId="10" xfId="47" applyFill="1" applyBorder="1" applyAlignment="1" applyProtection="1">
      <alignment wrapText="1"/>
      <protection/>
    </xf>
    <xf numFmtId="0" fontId="77" fillId="0" borderId="0" xfId="0" applyFont="1" applyAlignment="1">
      <alignment/>
    </xf>
    <xf numFmtId="0" fontId="7" fillId="0" borderId="10" xfId="37" applyFont="1" applyBorder="1" applyAlignment="1" applyProtection="1">
      <alignment horizontal="center" vertical="center" wrapText="1"/>
      <protection/>
    </xf>
    <xf numFmtId="0" fontId="0" fillId="0" borderId="10" xfId="0" applyBorder="1" applyAlignment="1">
      <alignment/>
    </xf>
    <xf numFmtId="14" fontId="0" fillId="0" borderId="10" xfId="0" applyNumberFormat="1" applyBorder="1" applyAlignment="1">
      <alignment/>
    </xf>
    <xf numFmtId="0" fontId="14" fillId="0" borderId="10" xfId="59" applyFont="1" applyBorder="1" applyAlignment="1" applyProtection="1">
      <alignment horizontal="center"/>
      <protection hidden="1"/>
    </xf>
    <xf numFmtId="0" fontId="6" fillId="0" borderId="10" xfId="37" applyFont="1" applyFill="1" applyBorder="1" applyAlignment="1">
      <alignment horizontal="left" vertical="center" wrapText="1"/>
      <protection/>
    </xf>
    <xf numFmtId="0" fontId="18" fillId="0" borderId="10" xfId="37" applyFont="1" applyFill="1" applyBorder="1" applyAlignment="1">
      <alignment horizontal="left" vertical="center" wrapText="1"/>
      <protection/>
    </xf>
    <xf numFmtId="0" fontId="78" fillId="0" borderId="10" xfId="0" applyFont="1" applyBorder="1" applyAlignment="1">
      <alignment wrapText="1"/>
    </xf>
    <xf numFmtId="14" fontId="79" fillId="0" borderId="10" xfId="0" applyNumberFormat="1" applyFont="1" applyBorder="1" applyAlignment="1">
      <alignment vertical="center"/>
    </xf>
    <xf numFmtId="0" fontId="77" fillId="0" borderId="10" xfId="0" applyFont="1" applyBorder="1" applyAlignment="1">
      <alignment horizontal="center" vertical="center" wrapText="1"/>
    </xf>
    <xf numFmtId="0" fontId="77" fillId="0" borderId="10" xfId="0" applyFont="1" applyBorder="1" applyAlignment="1">
      <alignment horizontal="center" wrapText="1"/>
    </xf>
    <xf numFmtId="0" fontId="8" fillId="0" borderId="19" xfId="37" applyFont="1" applyFill="1" applyBorder="1" applyAlignment="1">
      <alignment horizontal="center" vertical="center" wrapText="1"/>
      <protection/>
    </xf>
    <xf numFmtId="0" fontId="8" fillId="0" borderId="10" xfId="37" applyFont="1" applyFill="1" applyBorder="1" applyAlignment="1">
      <alignment horizontal="center" vertical="center" wrapText="1"/>
      <protection/>
    </xf>
    <xf numFmtId="0" fontId="8" fillId="0" borderId="12" xfId="37" applyFont="1" applyFill="1" applyBorder="1" applyAlignment="1">
      <alignment horizontal="center" vertical="center" wrapText="1"/>
      <protection/>
    </xf>
    <xf numFmtId="0" fontId="14" fillId="0" borderId="0" xfId="37" applyFont="1" applyFill="1" applyAlignment="1">
      <alignment horizontal="left" wrapText="1"/>
      <protection/>
    </xf>
    <xf numFmtId="0" fontId="8" fillId="0" borderId="0" xfId="37" applyFont="1" applyFill="1" applyAlignment="1">
      <alignment horizontal="center" vertical="center"/>
      <protection/>
    </xf>
    <xf numFmtId="0" fontId="11" fillId="0" borderId="0" xfId="37" applyFont="1" applyFill="1" applyBorder="1" applyAlignment="1">
      <alignment horizontal="center" vertical="center" wrapText="1"/>
      <protection/>
    </xf>
    <xf numFmtId="0" fontId="8" fillId="0" borderId="20" xfId="37" applyFont="1" applyFill="1" applyBorder="1" applyAlignment="1">
      <alignment horizontal="center" vertical="center" wrapText="1"/>
      <protection/>
    </xf>
    <xf numFmtId="0" fontId="8" fillId="0" borderId="21" xfId="37" applyFont="1" applyFill="1" applyBorder="1" applyAlignment="1">
      <alignment horizontal="center" vertical="center" wrapText="1"/>
      <protection/>
    </xf>
    <xf numFmtId="0" fontId="8" fillId="0" borderId="22" xfId="37" applyFont="1" applyFill="1" applyBorder="1" applyAlignment="1">
      <alignment horizontal="center" vertical="center" wrapText="1"/>
      <protection/>
    </xf>
    <xf numFmtId="0" fontId="8" fillId="0" borderId="23" xfId="37" applyFont="1" applyFill="1" applyBorder="1" applyAlignment="1">
      <alignment horizontal="center" vertical="center" wrapText="1"/>
      <protection/>
    </xf>
    <xf numFmtId="0" fontId="8" fillId="0" borderId="24" xfId="37" applyFont="1" applyFill="1" applyBorder="1" applyAlignment="1">
      <alignment horizontal="center" vertical="center" wrapText="1"/>
      <protection/>
    </xf>
    <xf numFmtId="0" fontId="8" fillId="0" borderId="25" xfId="37" applyFont="1" applyFill="1" applyBorder="1" applyAlignment="1">
      <alignment horizontal="center" vertical="center" wrapText="1"/>
      <protection/>
    </xf>
  </cellXfs>
  <cellStyles count="57">
    <cellStyle name="Normal" xfId="0"/>
    <cellStyle name="RowLevel_1" xfId="3"/>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Excel Built-in Explanatory Text" xfId="33"/>
    <cellStyle name="Iau?iue" xfId="34"/>
    <cellStyle name="Iau?iue 2" xfId="35"/>
    <cellStyle name="Iau?iue_dodatok" xfId="36"/>
    <cellStyle name="Iau?iue_dodatok 3" xfId="37"/>
    <cellStyle name="Акцентування1" xfId="38"/>
    <cellStyle name="Акцентування2" xfId="39"/>
    <cellStyle name="Акцентування3" xfId="40"/>
    <cellStyle name="Акцентування4" xfId="41"/>
    <cellStyle name="Акцентування5" xfId="42"/>
    <cellStyle name="Акцентування6" xfId="43"/>
    <cellStyle name="Ввід" xfId="44"/>
    <cellStyle name="Percent" xfId="45"/>
    <cellStyle name="Гарний" xfId="46"/>
    <cellStyle name="Hyperlink" xfId="47"/>
    <cellStyle name="Currency" xfId="48"/>
    <cellStyle name="Currency [0]" xfId="49"/>
    <cellStyle name="Заголовок 1" xfId="50"/>
    <cellStyle name="Заголовок 2" xfId="51"/>
    <cellStyle name="Заголовок 3" xfId="52"/>
    <cellStyle name="Заголовок 4" xfId="53"/>
    <cellStyle name="Зв'язана клітинка" xfId="54"/>
    <cellStyle name="Контрольна клітинка" xfId="55"/>
    <cellStyle name="Назва" xfId="56"/>
    <cellStyle name="Нейтральний" xfId="57"/>
    <cellStyle name="Обчислення" xfId="58"/>
    <cellStyle name="Обычный_nkre1" xfId="59"/>
    <cellStyle name="Followed Hyperlink" xfId="60"/>
    <cellStyle name="Підсумок" xfId="61"/>
    <cellStyle name="Поганий" xfId="62"/>
    <cellStyle name="Примітка" xfId="63"/>
    <cellStyle name="Результат" xfId="64"/>
    <cellStyle name="Стиль 1" xfId="65"/>
    <cellStyle name="Текст попередження" xfId="66"/>
    <cellStyle name="Текст пояснення" xfId="67"/>
    <cellStyle name="Comma" xfId="68"/>
    <cellStyle name="Comma [0]"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rozorro.gov.ua/tender/UA-2023-10-31-010407-a" TargetMode="External" /><Relationship Id="rId2" Type="http://schemas.openxmlformats.org/officeDocument/2006/relationships/hyperlink" Target="https://www.dzo.com.ua/tenders/17225826" TargetMode="External" /><Relationship Id="rId3" Type="http://schemas.openxmlformats.org/officeDocument/2006/relationships/hyperlink" Target="https://prozorro.gov.ua/tender/UA-2022-11-16-010982-a" TargetMode="External" /><Relationship Id="rId4" Type="http://schemas.openxmlformats.org/officeDocument/2006/relationships/hyperlink" Target="https://prozorro.gov.ua/tender/UA-2023-03-09-004502-a" TargetMode="External" /><Relationship Id="rId5" Type="http://schemas.openxmlformats.org/officeDocument/2006/relationships/hyperlink" Target="https://prozorro.gov.ua/tender/UA-2023-03-08-007689-a" TargetMode="External" /><Relationship Id="rId6" Type="http://schemas.openxmlformats.org/officeDocument/2006/relationships/hyperlink" Target="https://prozorro.gov.ua/tender/UA-2023-03-08-007056-a" TargetMode="External" /><Relationship Id="rId7" Type="http://schemas.openxmlformats.org/officeDocument/2006/relationships/hyperlink" Target="https://prozorro.gov.ua/tender/UA-2023-03-08-004267-a" TargetMode="External" /><Relationship Id="rId8" Type="http://schemas.openxmlformats.org/officeDocument/2006/relationships/hyperlink" Target="https://prozorro.gov.ua/tender/UA-2023-03-07-012072-a" TargetMode="External" /><Relationship Id="rId9" Type="http://schemas.openxmlformats.org/officeDocument/2006/relationships/hyperlink" Target="https://prozorro.gov.ua/tender/UA-2023-03-07-012037-a" TargetMode="External" /><Relationship Id="rId10" Type="http://schemas.openxmlformats.org/officeDocument/2006/relationships/hyperlink" Target="https://prozorro.gov.ua/tender/UA-2023-03-07-010102-a" TargetMode="External" /><Relationship Id="rId11" Type="http://schemas.openxmlformats.org/officeDocument/2006/relationships/hyperlink" Target="https://prozorro.gov.ua/en/search/tender?text=UA-2023-03-07-008348-a" TargetMode="External" /><Relationship Id="rId12" Type="http://schemas.openxmlformats.org/officeDocument/2006/relationships/hyperlink" Target="https://prozorro.gov.ua/tender/UA-2023-03-07-005074-a?lot_id=5c1025ff83197858a58c48ac6c9fdd59#lots" TargetMode="External" /><Relationship Id="rId13" Type="http://schemas.openxmlformats.org/officeDocument/2006/relationships/hyperlink" Target="https://prozorro.gov.ua/tender/UA-2023-03-06-011215-a" TargetMode="External" /><Relationship Id="rId14" Type="http://schemas.openxmlformats.org/officeDocument/2006/relationships/hyperlink" Target="https://prozorro.gov.ua/tender/UA-2023-03-03-004734-a?lot_id=cdfe702372eb5dc6904bb81fdd12146a#lots" TargetMode="External" /><Relationship Id="rId15" Type="http://schemas.openxmlformats.org/officeDocument/2006/relationships/hyperlink" Target="https://prozorro.gov.ua/en/search/tender?text=UA-2023-03-02-012386-a" TargetMode="External" /><Relationship Id="rId16" Type="http://schemas.openxmlformats.org/officeDocument/2006/relationships/hyperlink" Target="https://prozorro.gov.ua/tender/UA-2023-03-02-003858-a" TargetMode="External" /><Relationship Id="rId17" Type="http://schemas.openxmlformats.org/officeDocument/2006/relationships/hyperlink" Target="https://prozorro.gov.ua/tender/UA-2023-03-02-000400-a" TargetMode="External" /><Relationship Id="rId18" Type="http://schemas.openxmlformats.org/officeDocument/2006/relationships/hyperlink" Target="https://prozorro.gov.ua/tender/UA-2023-03-01-001800-a" TargetMode="External" /><Relationship Id="rId19" Type="http://schemas.openxmlformats.org/officeDocument/2006/relationships/hyperlink" Target="https://prozorro.gov.ua/tender/UA-2023-02-28-008731-a" TargetMode="External" /><Relationship Id="rId20" Type="http://schemas.openxmlformats.org/officeDocument/2006/relationships/hyperlink" Target="https://prozorro.gov.ua/tender/UA-2023-02-28-008425-a" TargetMode="External" /><Relationship Id="rId21" Type="http://schemas.openxmlformats.org/officeDocument/2006/relationships/hyperlink" Target="https://prozorro.gov.ua/tender/UA-2023-02-23-000385-a" TargetMode="External" /><Relationship Id="rId22" Type="http://schemas.openxmlformats.org/officeDocument/2006/relationships/hyperlink" Target="https://prozorro.gov.ua/tender/UA-2023-02-23-000385-a" TargetMode="External" /><Relationship Id="rId23" Type="http://schemas.openxmlformats.org/officeDocument/2006/relationships/hyperlink" Target="https://prozorro.gov.ua/tender/UA-2023-02-22-010819-a" TargetMode="External" /><Relationship Id="rId24" Type="http://schemas.openxmlformats.org/officeDocument/2006/relationships/hyperlink" Target="https://prozorro.gov.ua/tender/UA-2023-02-22-009036-a" TargetMode="External" /><Relationship Id="rId25" Type="http://schemas.openxmlformats.org/officeDocument/2006/relationships/hyperlink" Target="https://prozorro.gov.ua/tender/UA-2023-02-22-006399-a" TargetMode="External" /><Relationship Id="rId26" Type="http://schemas.openxmlformats.org/officeDocument/2006/relationships/hyperlink" Target="https://prozorro.gov.ua/tender/UA-2023-02-22-005852-a" TargetMode="External" /><Relationship Id="rId27" Type="http://schemas.openxmlformats.org/officeDocument/2006/relationships/hyperlink" Target="https://prozorro.gov.ua/tender/UA-2023-02-21-011796-a" TargetMode="External" /><Relationship Id="rId28" Type="http://schemas.openxmlformats.org/officeDocument/2006/relationships/hyperlink" Target="https://prozorro.gov.ua/tender/UA-2023-02-21-005362-a" TargetMode="External" /><Relationship Id="rId29" Type="http://schemas.openxmlformats.org/officeDocument/2006/relationships/hyperlink" Target="https://prozorro.gov.ua/tender/UA-2023-02-21-003806-a" TargetMode="External" /><Relationship Id="rId30" Type="http://schemas.openxmlformats.org/officeDocument/2006/relationships/hyperlink" Target="https://prozorro.gov.ua/tender/UA-2023-02-21-003143-a" TargetMode="External" /><Relationship Id="rId31" Type="http://schemas.openxmlformats.org/officeDocument/2006/relationships/hyperlink" Target="https://prozorro.gov.ua/tender/UA-2023-02-20-013895-a" TargetMode="External" /><Relationship Id="rId32" Type="http://schemas.openxmlformats.org/officeDocument/2006/relationships/hyperlink" Target="https://prozorro.gov.ua/tender/UA-2023-02-20-000541-a" TargetMode="External" /><Relationship Id="rId33" Type="http://schemas.openxmlformats.org/officeDocument/2006/relationships/hyperlink" Target="https://prozorro.gov.ua/tender/UA-2023-02-20-000402-a" TargetMode="External" /><Relationship Id="rId34" Type="http://schemas.openxmlformats.org/officeDocument/2006/relationships/hyperlink" Target="https://prozorro.gov.ua/tender/UA-2023-02-17-011112-a" TargetMode="External" /><Relationship Id="rId35" Type="http://schemas.openxmlformats.org/officeDocument/2006/relationships/hyperlink" Target="https://prozorro.gov.ua/tender/UA-2023-02-17-006779-a" TargetMode="External" /><Relationship Id="rId36" Type="http://schemas.openxmlformats.org/officeDocument/2006/relationships/hyperlink" Target="https://prozorro.gov.ua/tender/UA-2023-02-16-013813-a" TargetMode="External" /><Relationship Id="rId37" Type="http://schemas.openxmlformats.org/officeDocument/2006/relationships/hyperlink" Target="https://prozorro.gov.ua/tender/UA-2023-02-16-012740-a" TargetMode="External" /><Relationship Id="rId38" Type="http://schemas.openxmlformats.org/officeDocument/2006/relationships/hyperlink" Target="https://prozorro.gov.ua/tender/UA-2023-02-16-012167-a" TargetMode="External" /><Relationship Id="rId39" Type="http://schemas.openxmlformats.org/officeDocument/2006/relationships/hyperlink" Target="https://prozorro.gov.ua/tender/UA-2023-02-16-011591-a" TargetMode="External" /><Relationship Id="rId40" Type="http://schemas.openxmlformats.org/officeDocument/2006/relationships/hyperlink" Target="https://prozorro.gov.ua/tender/UA-2023-02-16-006586-a" TargetMode="External" /><Relationship Id="rId41" Type="http://schemas.openxmlformats.org/officeDocument/2006/relationships/hyperlink" Target="https://prozorro.gov.ua/tender/UA-2023-02-16-005773-a" TargetMode="External" /><Relationship Id="rId42" Type="http://schemas.openxmlformats.org/officeDocument/2006/relationships/hyperlink" Target="https://prozorro.gov.ua/tender/UA-2023-02-16-005466-a" TargetMode="External" /><Relationship Id="rId43" Type="http://schemas.openxmlformats.org/officeDocument/2006/relationships/hyperlink" Target="https://prozorro.gov.ua/tender/UA-2023-02-16-004830-a" TargetMode="External" /><Relationship Id="rId44" Type="http://schemas.openxmlformats.org/officeDocument/2006/relationships/hyperlink" Target="https://prozorro.gov.ua/tender/UA-2023-02-15-003115-a" TargetMode="External" /><Relationship Id="rId45" Type="http://schemas.openxmlformats.org/officeDocument/2006/relationships/hyperlink" Target="https://prozorro.gov.ua/tender/UA-2023-02-15-002412-a" TargetMode="External" /><Relationship Id="rId46" Type="http://schemas.openxmlformats.org/officeDocument/2006/relationships/hyperlink" Target="https://prozorro.gov.ua/tender/UA-2023-02-15-001413-a" TargetMode="External" /><Relationship Id="rId47" Type="http://schemas.openxmlformats.org/officeDocument/2006/relationships/hyperlink" Target="https://prozorro.gov.ua/tender/UA-2023-02-14-014675-a" TargetMode="External" /><Relationship Id="rId48" Type="http://schemas.openxmlformats.org/officeDocument/2006/relationships/hyperlink" Target="https://prozorro.gov.ua/tender/UA-2023-02-14-006736-a" TargetMode="External" /><Relationship Id="rId49" Type="http://schemas.openxmlformats.org/officeDocument/2006/relationships/hyperlink" Target="https://prozorro.gov.ua/tender/UA-2023-02-14-005928-a" TargetMode="External" /><Relationship Id="rId50" Type="http://schemas.openxmlformats.org/officeDocument/2006/relationships/hyperlink" Target="https://prozorro.gov.ua/tender/UA-2023-02-13-015881-a" TargetMode="External" /><Relationship Id="rId51" Type="http://schemas.openxmlformats.org/officeDocument/2006/relationships/hyperlink" Target="https://prozorro.gov.ua/tender/UA-2023-02-13-015865-a" TargetMode="External" /><Relationship Id="rId52" Type="http://schemas.openxmlformats.org/officeDocument/2006/relationships/hyperlink" Target="https://prozorro.gov.ua/tender/UA-2023-02-13-015821-a" TargetMode="External" /><Relationship Id="rId53" Type="http://schemas.openxmlformats.org/officeDocument/2006/relationships/hyperlink" Target="https://prozorro.gov.ua/tender/UA-2023-02-13-015789-a" TargetMode="External" /><Relationship Id="rId54" Type="http://schemas.openxmlformats.org/officeDocument/2006/relationships/hyperlink" Target="https://prozorro.gov.ua/tender/UA-2023-02-10-002935-a" TargetMode="External" /><Relationship Id="rId55" Type="http://schemas.openxmlformats.org/officeDocument/2006/relationships/hyperlink" Target="https://prozorro.gov.ua/tender/UA-2023-02-09-011677-a" TargetMode="External" /><Relationship Id="rId56" Type="http://schemas.openxmlformats.org/officeDocument/2006/relationships/hyperlink" Target="https://prozorro.gov.ua/tender/UA-2023-02-08-015184-a" TargetMode="External" /><Relationship Id="rId57" Type="http://schemas.openxmlformats.org/officeDocument/2006/relationships/hyperlink" Target="https://prozorro.gov.ua/tender/UA-2023-02-08-013061-a" TargetMode="External" /><Relationship Id="rId58" Type="http://schemas.openxmlformats.org/officeDocument/2006/relationships/hyperlink" Target="https://prozorro.gov.ua/tender/UA-2023-02-08-000374-a" TargetMode="External" /><Relationship Id="rId59" Type="http://schemas.openxmlformats.org/officeDocument/2006/relationships/hyperlink" Target="https://prozorro.gov.ua/tender/UA-2023-02-07-015886-a" TargetMode="External" /><Relationship Id="rId60" Type="http://schemas.openxmlformats.org/officeDocument/2006/relationships/hyperlink" Target="https://prozorro.gov.ua/tender/UA-2023-02-07-015418-a" TargetMode="External" /><Relationship Id="rId61" Type="http://schemas.openxmlformats.org/officeDocument/2006/relationships/hyperlink" Target="https://prozorro.gov.ua/tender/UA-2023-02-07-015089-a" TargetMode="External" /><Relationship Id="rId62" Type="http://schemas.openxmlformats.org/officeDocument/2006/relationships/hyperlink" Target="https://prozorro.gov.ua/tender/UA-2023-02-07-014917-a" TargetMode="External" /><Relationship Id="rId63" Type="http://schemas.openxmlformats.org/officeDocument/2006/relationships/hyperlink" Target="https://prozorro.gov.ua/tender/UA-2023-02-07-014749-a" TargetMode="External" /><Relationship Id="rId64" Type="http://schemas.openxmlformats.org/officeDocument/2006/relationships/hyperlink" Target="https://prozorro.gov.ua/tender/UA-2023-02-07-006677-a" TargetMode="External" /><Relationship Id="rId65" Type="http://schemas.openxmlformats.org/officeDocument/2006/relationships/hyperlink" Target="https://prozorro.gov.ua/en/search/tender?text=UA-2023-02-03-008609-a" TargetMode="External" /><Relationship Id="rId66" Type="http://schemas.openxmlformats.org/officeDocument/2006/relationships/hyperlink" Target="https://prozorro.gov.ua/tender/UA-2023-02-03-008482-a" TargetMode="External" /><Relationship Id="rId67" Type="http://schemas.openxmlformats.org/officeDocument/2006/relationships/hyperlink" Target="https://prozorro.gov.ua/en/search/tender?text=UA-2023-02-03-008013-a" TargetMode="External" /><Relationship Id="rId68" Type="http://schemas.openxmlformats.org/officeDocument/2006/relationships/hyperlink" Target="https://prozorro.gov.ua/tender/UA-2023-02-03-007914-a" TargetMode="External" /><Relationship Id="rId69" Type="http://schemas.openxmlformats.org/officeDocument/2006/relationships/hyperlink" Target="https://prozorro.gov.ua/tender/UA-2023-02-02-005615-a" TargetMode="External" /><Relationship Id="rId70" Type="http://schemas.openxmlformats.org/officeDocument/2006/relationships/hyperlink" Target="https://prozorro.gov.ua/tender/UA-2023-02-01-006954-a" TargetMode="External" /><Relationship Id="rId71" Type="http://schemas.openxmlformats.org/officeDocument/2006/relationships/hyperlink" Target="https://prozorro.gov.ua/tender/UA-2023-01-30-000584-a" TargetMode="External" /><Relationship Id="rId72" Type="http://schemas.openxmlformats.org/officeDocument/2006/relationships/hyperlink" Target="https://prozorro.gov.ua/tender/UA-2023-01-30-008005-a" TargetMode="External" /><Relationship Id="rId73" Type="http://schemas.openxmlformats.org/officeDocument/2006/relationships/hyperlink" Target="https://prozorro.gov.ua/tender/UA-2023-01-30-000391-a" TargetMode="External" /><Relationship Id="rId74" Type="http://schemas.openxmlformats.org/officeDocument/2006/relationships/hyperlink" Target="https://prozorro.gov.ua/tender/UA-2023-01-23-015304-a" TargetMode="External" /><Relationship Id="rId75" Type="http://schemas.openxmlformats.org/officeDocument/2006/relationships/hyperlink" Target="https://prozorro.gov.ua/tender/UA-2023-01-23-014948-a" TargetMode="External" /><Relationship Id="rId76" Type="http://schemas.openxmlformats.org/officeDocument/2006/relationships/hyperlink" Target="https://prozorro.gov.ua/tender/UA-2023-01-23-001348-a" TargetMode="External" /><Relationship Id="rId77" Type="http://schemas.openxmlformats.org/officeDocument/2006/relationships/hyperlink" Target="https://prozorro.gov.ua/tender/UA-2023-01-23-001025-a" TargetMode="External" /><Relationship Id="rId78" Type="http://schemas.openxmlformats.org/officeDocument/2006/relationships/hyperlink" Target="https://prozorro.gov.ua/tender/UA-2023-01-20-006661-a" TargetMode="External" /><Relationship Id="rId79" Type="http://schemas.openxmlformats.org/officeDocument/2006/relationships/hyperlink" Target="https://prozorro.gov.ua/tender/UA-2023-01-18-007517-a" TargetMode="External" /><Relationship Id="rId80" Type="http://schemas.openxmlformats.org/officeDocument/2006/relationships/hyperlink" Target="https://prozorro.gov.ua/tender/UA-2023-01-18-006406-a" TargetMode="External" /><Relationship Id="rId81" Type="http://schemas.openxmlformats.org/officeDocument/2006/relationships/hyperlink" Target="https://prozorro.gov.ua/tender/UA-2023-01-17-011700-a" TargetMode="External" /><Relationship Id="rId82" Type="http://schemas.openxmlformats.org/officeDocument/2006/relationships/hyperlink" Target="https://prozorro.gov.ua/tender/UA-2023-01-17-010635-a" TargetMode="External" /><Relationship Id="rId83" Type="http://schemas.openxmlformats.org/officeDocument/2006/relationships/hyperlink" Target="https://prozorro.gov.ua/tender/UA-2023-01-17-009675-a" TargetMode="External" /><Relationship Id="rId84" Type="http://schemas.openxmlformats.org/officeDocument/2006/relationships/hyperlink" Target="https://prozorro.gov.ua/tender/UA-2023-09-25-008609-a" TargetMode="External" /><Relationship Id="rId85" Type="http://schemas.openxmlformats.org/officeDocument/2006/relationships/hyperlink" Target="https://prozorro.gov.ua/tender/UA-2023-07-04-008722-a" TargetMode="External" /><Relationship Id="rId86" Type="http://schemas.openxmlformats.org/officeDocument/2006/relationships/hyperlink" Target="https://prozorro.gov.ua/tender/UA-2023-02-02-005615-a" TargetMode="External" /><Relationship Id="rId87" Type="http://schemas.openxmlformats.org/officeDocument/2006/relationships/hyperlink" Target="https://prozorro.gov.ua/tender/UA-2023-01-09-005394-a" TargetMode="External" /><Relationship Id="rId88" Type="http://schemas.openxmlformats.org/officeDocument/2006/relationships/hyperlink" Target="https://prozorro.gov.ua/tender/UA-2022-11-16-012310-a" TargetMode="External" /><Relationship Id="rId89" Type="http://schemas.openxmlformats.org/officeDocument/2006/relationships/hyperlink" Target="https://prozorro.gov.ua/tender/UA-2023-03-10-004983-a" TargetMode="External" /><Relationship Id="rId90" Type="http://schemas.openxmlformats.org/officeDocument/2006/relationships/hyperlink" Target="https://prozorro.gov.ua/tender/UA-2023-11-20-015183-a" TargetMode="External" /><Relationship Id="rId91" Type="http://schemas.openxmlformats.org/officeDocument/2006/relationships/hyperlink" Target="https://prozorro.gov.ua/tender/UA-2023-10-05-013370-a" TargetMode="External" /><Relationship Id="rId92" Type="http://schemas.openxmlformats.org/officeDocument/2006/relationships/hyperlink" Target="https://prozorro.gov.ua/tender/UA-2023-04-03-010892-a" TargetMode="External" /><Relationship Id="rId93" Type="http://schemas.openxmlformats.org/officeDocument/2006/relationships/hyperlink" Target="https://prozorro.gov.ua/tender/UA-2023-03-22-001253-a" TargetMode="External" /><Relationship Id="rId94" Type="http://schemas.openxmlformats.org/officeDocument/2006/relationships/hyperlink" Target="https://prozorro.gov.ua/tender/UA-2023-02-16-014099-a" TargetMode="External" /><Relationship Id="rId95" Type="http://schemas.openxmlformats.org/officeDocument/2006/relationships/hyperlink" Target="https://prozorro.gov.ua/tender/UA-2023-01-23-015304-a" TargetMode="External" /><Relationship Id="rId96" Type="http://schemas.openxmlformats.org/officeDocument/2006/relationships/hyperlink" Target="https://prozorro.gov.ua/tender/UA-2023-11-23-016047-a" TargetMode="External" /><Relationship Id="rId97" Type="http://schemas.openxmlformats.org/officeDocument/2006/relationships/hyperlink" Target="https://prozorro.gov.ua/tender/UA-2023-04-20-004468-a" TargetMode="External" /><Relationship Id="rId98" Type="http://schemas.openxmlformats.org/officeDocument/2006/relationships/hyperlink" Target="https://prozorro.gov.ua/tender/UA-2023-04-18-009283-a" TargetMode="External" /><Relationship Id="rId99" Type="http://schemas.openxmlformats.org/officeDocument/2006/relationships/hyperlink" Target="https://prozorro.gov.ua/tender/UA-2023-06-30-000112-a" TargetMode="External" /><Relationship Id="rId10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359"/>
  <sheetViews>
    <sheetView tabSelected="1" zoomScale="70" zoomScaleNormal="70" zoomScalePageLayoutView="0" workbookViewId="0" topLeftCell="B339">
      <selection activeCell="P214" sqref="P214"/>
    </sheetView>
  </sheetViews>
  <sheetFormatPr defaultColWidth="9.140625" defaultRowHeight="12.75"/>
  <cols>
    <col min="1" max="1" width="8.8515625" style="1" customWidth="1"/>
    <col min="2" max="2" width="12.140625" style="1" customWidth="1"/>
    <col min="3" max="3" width="54.57421875" style="1" customWidth="1"/>
    <col min="4" max="4" width="21.8515625" style="1" customWidth="1"/>
    <col min="5" max="5" width="25.7109375" style="1" customWidth="1"/>
    <col min="6" max="6" width="27.28125" style="1" customWidth="1"/>
    <col min="7" max="7" width="17.421875" style="1" customWidth="1"/>
    <col min="8" max="8" width="16.00390625" style="1" customWidth="1"/>
    <col min="9" max="9" width="11.28125" style="1" customWidth="1"/>
    <col min="10" max="10" width="18.140625" style="1" customWidth="1"/>
    <col min="11" max="11" width="16.8515625" style="1" customWidth="1"/>
    <col min="12" max="12" width="11.28125" style="1" customWidth="1"/>
    <col min="13" max="13" width="16.8515625" style="1" customWidth="1"/>
    <col min="14" max="14" width="24.7109375" style="1" customWidth="1"/>
    <col min="15" max="15" width="16.7109375" style="1" customWidth="1"/>
    <col min="16" max="16" width="29.421875" style="1" customWidth="1"/>
    <col min="17" max="17" width="17.140625" style="1" customWidth="1"/>
    <col min="18" max="18" width="11.28125" style="1" customWidth="1"/>
    <col min="19" max="19" width="18.140625" style="1" customWidth="1"/>
    <col min="20" max="21" width="16.7109375" style="1" customWidth="1"/>
    <col min="22" max="22" width="21.421875" style="1" customWidth="1"/>
    <col min="23" max="16384" width="9.140625" style="1" customWidth="1"/>
  </cols>
  <sheetData>
    <row r="1" spans="1:22" ht="15.75" customHeight="1">
      <c r="A1" s="117"/>
      <c r="B1" s="117"/>
      <c r="C1" s="117"/>
      <c r="D1" s="117"/>
      <c r="E1" s="117"/>
      <c r="F1" s="117"/>
      <c r="G1" s="117"/>
      <c r="H1" s="117"/>
      <c r="I1" s="117"/>
      <c r="J1" s="117"/>
      <c r="K1" s="117"/>
      <c r="L1" s="117"/>
      <c r="M1" s="117"/>
      <c r="N1" s="117"/>
      <c r="T1" s="116" t="s">
        <v>19</v>
      </c>
      <c r="U1" s="116"/>
      <c r="V1" s="116"/>
    </row>
    <row r="2" spans="20:22" ht="15">
      <c r="T2" s="116"/>
      <c r="U2" s="116"/>
      <c r="V2" s="116"/>
    </row>
    <row r="3" spans="1:22" ht="15">
      <c r="A3" s="118" t="s">
        <v>825</v>
      </c>
      <c r="B3" s="118"/>
      <c r="C3" s="118"/>
      <c r="D3" s="118"/>
      <c r="E3" s="118"/>
      <c r="F3" s="118"/>
      <c r="G3" s="118"/>
      <c r="H3" s="118"/>
      <c r="I3" s="118"/>
      <c r="J3" s="118"/>
      <c r="K3" s="118"/>
      <c r="L3" s="118"/>
      <c r="M3" s="118"/>
      <c r="N3" s="118"/>
      <c r="O3" s="118"/>
      <c r="P3" s="118"/>
      <c r="Q3" s="118"/>
      <c r="R3" s="118"/>
      <c r="S3" s="118"/>
      <c r="T3" s="118"/>
      <c r="U3" s="118"/>
      <c r="V3" s="118"/>
    </row>
    <row r="4" spans="1:22" ht="24" customHeight="1" thickBot="1">
      <c r="A4" s="118"/>
      <c r="B4" s="118"/>
      <c r="C4" s="118"/>
      <c r="D4" s="118"/>
      <c r="E4" s="118"/>
      <c r="F4" s="118"/>
      <c r="G4" s="118"/>
      <c r="H4" s="118"/>
      <c r="I4" s="118"/>
      <c r="J4" s="118"/>
      <c r="K4" s="118"/>
      <c r="L4" s="118"/>
      <c r="M4" s="118"/>
      <c r="N4" s="118"/>
      <c r="O4" s="118"/>
      <c r="P4" s="118"/>
      <c r="Q4" s="118"/>
      <c r="R4" s="118"/>
      <c r="S4" s="118"/>
      <c r="T4" s="118"/>
      <c r="U4" s="118"/>
      <c r="V4" s="118"/>
    </row>
    <row r="5" spans="1:22" s="2" customFormat="1" ht="17.25" customHeight="1">
      <c r="A5" s="122" t="s">
        <v>0</v>
      </c>
      <c r="B5" s="113" t="s">
        <v>16</v>
      </c>
      <c r="C5" s="113" t="s">
        <v>15</v>
      </c>
      <c r="D5" s="113" t="s">
        <v>20</v>
      </c>
      <c r="E5" s="113" t="s">
        <v>21</v>
      </c>
      <c r="F5" s="113" t="s">
        <v>17</v>
      </c>
      <c r="G5" s="113" t="s">
        <v>1</v>
      </c>
      <c r="H5" s="113" t="s">
        <v>18</v>
      </c>
      <c r="I5" s="113"/>
      <c r="J5" s="113"/>
      <c r="K5" s="113" t="s">
        <v>9</v>
      </c>
      <c r="L5" s="113"/>
      <c r="M5" s="113"/>
      <c r="N5" s="113" t="s">
        <v>23</v>
      </c>
      <c r="O5" s="113" t="s">
        <v>6</v>
      </c>
      <c r="P5" s="113" t="s">
        <v>7</v>
      </c>
      <c r="Q5" s="113" t="s">
        <v>22</v>
      </c>
      <c r="R5" s="113"/>
      <c r="S5" s="113"/>
      <c r="T5" s="113" t="s">
        <v>8</v>
      </c>
      <c r="U5" s="113" t="s">
        <v>24</v>
      </c>
      <c r="V5" s="119" t="s">
        <v>27</v>
      </c>
    </row>
    <row r="6" spans="1:22" s="2" customFormat="1" ht="65.25" customHeight="1">
      <c r="A6" s="123"/>
      <c r="B6" s="114"/>
      <c r="C6" s="114"/>
      <c r="D6" s="114"/>
      <c r="E6" s="114"/>
      <c r="F6" s="114"/>
      <c r="G6" s="114"/>
      <c r="H6" s="114"/>
      <c r="I6" s="114"/>
      <c r="J6" s="114"/>
      <c r="K6" s="114"/>
      <c r="L6" s="114"/>
      <c r="M6" s="114"/>
      <c r="N6" s="114"/>
      <c r="O6" s="114"/>
      <c r="P6" s="114"/>
      <c r="Q6" s="114"/>
      <c r="R6" s="114"/>
      <c r="S6" s="114"/>
      <c r="T6" s="114"/>
      <c r="U6" s="114"/>
      <c r="V6" s="120"/>
    </row>
    <row r="7" spans="1:22" s="2" customFormat="1" ht="67.5" customHeight="1" thickBot="1">
      <c r="A7" s="124"/>
      <c r="B7" s="115"/>
      <c r="C7" s="115"/>
      <c r="D7" s="115"/>
      <c r="E7" s="115"/>
      <c r="F7" s="115"/>
      <c r="G7" s="115"/>
      <c r="H7" s="26" t="s">
        <v>5</v>
      </c>
      <c r="I7" s="26" t="s">
        <v>3</v>
      </c>
      <c r="J7" s="26" t="s">
        <v>14</v>
      </c>
      <c r="K7" s="26" t="s">
        <v>5</v>
      </c>
      <c r="L7" s="26" t="s">
        <v>3</v>
      </c>
      <c r="M7" s="26" t="s">
        <v>12</v>
      </c>
      <c r="N7" s="115"/>
      <c r="O7" s="115"/>
      <c r="P7" s="115"/>
      <c r="Q7" s="26" t="s">
        <v>5</v>
      </c>
      <c r="R7" s="26" t="s">
        <v>4</v>
      </c>
      <c r="S7" s="26" t="s">
        <v>13</v>
      </c>
      <c r="T7" s="115"/>
      <c r="U7" s="115"/>
      <c r="V7" s="121"/>
    </row>
    <row r="8" spans="1:22" s="2" customFormat="1" ht="14.25" customHeight="1">
      <c r="A8" s="25">
        <v>1</v>
      </c>
      <c r="B8" s="25">
        <v>2</v>
      </c>
      <c r="C8" s="25">
        <v>3</v>
      </c>
      <c r="D8" s="25">
        <v>4</v>
      </c>
      <c r="E8" s="25">
        <v>5</v>
      </c>
      <c r="F8" s="25">
        <v>6</v>
      </c>
      <c r="G8" s="25">
        <v>7</v>
      </c>
      <c r="H8" s="25">
        <v>8</v>
      </c>
      <c r="I8" s="25">
        <v>9</v>
      </c>
      <c r="J8" s="25">
        <v>10</v>
      </c>
      <c r="K8" s="25">
        <v>11</v>
      </c>
      <c r="L8" s="25">
        <v>12</v>
      </c>
      <c r="M8" s="25">
        <v>13</v>
      </c>
      <c r="N8" s="25">
        <v>14</v>
      </c>
      <c r="O8" s="25">
        <v>15</v>
      </c>
      <c r="P8" s="25">
        <v>16</v>
      </c>
      <c r="Q8" s="25">
        <v>17</v>
      </c>
      <c r="R8" s="25">
        <v>18</v>
      </c>
      <c r="S8" s="25">
        <v>19</v>
      </c>
      <c r="T8" s="25">
        <v>20</v>
      </c>
      <c r="U8" s="25">
        <v>21</v>
      </c>
      <c r="V8" s="25">
        <v>22</v>
      </c>
    </row>
    <row r="9" spans="1:22" s="3" customFormat="1" ht="15.75">
      <c r="A9" s="20"/>
      <c r="B9" s="20"/>
      <c r="C9" s="19"/>
      <c r="D9" s="19"/>
      <c r="E9" s="19"/>
      <c r="F9" s="19"/>
      <c r="G9" s="20"/>
      <c r="H9" s="21"/>
      <c r="I9" s="20"/>
      <c r="J9" s="21"/>
      <c r="K9" s="21"/>
      <c r="L9" s="20"/>
      <c r="M9" s="21"/>
      <c r="N9" s="18"/>
      <c r="O9" s="17"/>
      <c r="P9" s="6"/>
      <c r="Q9" s="23"/>
      <c r="R9" s="24"/>
      <c r="S9" s="23"/>
      <c r="T9" s="17"/>
      <c r="U9" s="6" t="s">
        <v>26</v>
      </c>
      <c r="V9" s="6"/>
    </row>
    <row r="10" spans="1:22" s="3" customFormat="1" ht="15.75">
      <c r="A10" s="20"/>
      <c r="B10" s="28"/>
      <c r="C10" s="36"/>
      <c r="D10" s="32"/>
      <c r="E10" s="24"/>
      <c r="F10" s="24"/>
      <c r="G10" s="28"/>
      <c r="H10" s="27"/>
      <c r="I10" s="28"/>
      <c r="J10" s="27"/>
      <c r="K10" s="27"/>
      <c r="L10" s="28"/>
      <c r="M10" s="33"/>
      <c r="N10" s="18"/>
      <c r="O10" s="34"/>
      <c r="P10" s="35"/>
      <c r="Q10" s="31"/>
      <c r="R10" s="24"/>
      <c r="S10" s="23"/>
      <c r="T10" s="17"/>
      <c r="U10" s="6"/>
      <c r="V10" s="6"/>
    </row>
    <row r="11" spans="1:22" s="3" customFormat="1" ht="60.75" customHeight="1">
      <c r="A11" s="20">
        <v>1</v>
      </c>
      <c r="B11" s="37" t="s">
        <v>552</v>
      </c>
      <c r="C11" s="41" t="s">
        <v>28</v>
      </c>
      <c r="D11" s="40" t="s">
        <v>1075</v>
      </c>
      <c r="E11" s="24" t="s">
        <v>556</v>
      </c>
      <c r="F11" s="24" t="s">
        <v>957</v>
      </c>
      <c r="G11" s="28" t="s">
        <v>555</v>
      </c>
      <c r="H11" s="27">
        <f aca="true" t="shared" si="0" ref="H11:H69">J11/I11</f>
        <v>22.54611</v>
      </c>
      <c r="I11" s="28">
        <v>3</v>
      </c>
      <c r="J11" s="27">
        <v>67.63833</v>
      </c>
      <c r="K11" s="27">
        <f>M11/L11</f>
        <v>22.54611</v>
      </c>
      <c r="L11" s="28">
        <f aca="true" t="shared" si="1" ref="L11:L30">I11</f>
        <v>3</v>
      </c>
      <c r="M11" s="33">
        <f aca="true" t="shared" si="2" ref="M11:M16">J11</f>
        <v>67.63833</v>
      </c>
      <c r="N11" s="18" t="s">
        <v>557</v>
      </c>
      <c r="O11" s="34">
        <v>45267</v>
      </c>
      <c r="P11" s="46" t="s">
        <v>270</v>
      </c>
      <c r="Q11" s="42"/>
      <c r="R11" s="29"/>
      <c r="S11" s="24"/>
      <c r="T11" s="29"/>
      <c r="U11" s="50" t="s">
        <v>558</v>
      </c>
      <c r="V11" s="6" t="s">
        <v>553</v>
      </c>
    </row>
    <row r="12" spans="1:22" s="3" customFormat="1" ht="63">
      <c r="A12" s="20">
        <f aca="true" t="shared" si="3" ref="A12:A75">A11+1</f>
        <v>2</v>
      </c>
      <c r="B12" s="37" t="s">
        <v>552</v>
      </c>
      <c r="C12" s="41" t="s">
        <v>29</v>
      </c>
      <c r="D12" s="40" t="s">
        <v>1075</v>
      </c>
      <c r="E12" s="24" t="s">
        <v>556</v>
      </c>
      <c r="F12" s="24" t="s">
        <v>957</v>
      </c>
      <c r="G12" s="28" t="s">
        <v>555</v>
      </c>
      <c r="H12" s="27">
        <f t="shared" si="0"/>
        <v>26.91667</v>
      </c>
      <c r="I12" s="28">
        <v>1</v>
      </c>
      <c r="J12" s="27">
        <v>26.91667</v>
      </c>
      <c r="K12" s="27">
        <f>M12/L12</f>
        <v>26.91667</v>
      </c>
      <c r="L12" s="28">
        <f t="shared" si="1"/>
        <v>1</v>
      </c>
      <c r="M12" s="33">
        <f t="shared" si="2"/>
        <v>26.91667</v>
      </c>
      <c r="N12" s="18" t="s">
        <v>559</v>
      </c>
      <c r="O12" s="34">
        <v>45265</v>
      </c>
      <c r="P12" s="46" t="s">
        <v>271</v>
      </c>
      <c r="Q12" s="57">
        <f>S12/R12</f>
        <v>26.9</v>
      </c>
      <c r="R12" s="29">
        <f>L12</f>
        <v>1</v>
      </c>
      <c r="S12" s="24">
        <v>26.9</v>
      </c>
      <c r="T12" s="110">
        <v>45286</v>
      </c>
      <c r="U12" s="49"/>
      <c r="V12" s="6"/>
    </row>
    <row r="13" spans="1:22" s="3" customFormat="1" ht="63">
      <c r="A13" s="20">
        <f t="shared" si="3"/>
        <v>3</v>
      </c>
      <c r="B13" s="37" t="s">
        <v>552</v>
      </c>
      <c r="C13" s="41" t="s">
        <v>30</v>
      </c>
      <c r="D13" s="40" t="s">
        <v>1075</v>
      </c>
      <c r="E13" s="24" t="s">
        <v>556</v>
      </c>
      <c r="F13" s="24" t="s">
        <v>959</v>
      </c>
      <c r="G13" s="28" t="s">
        <v>555</v>
      </c>
      <c r="H13" s="27">
        <f t="shared" si="0"/>
        <v>183.333334</v>
      </c>
      <c r="I13" s="28">
        <v>5</v>
      </c>
      <c r="J13" s="27">
        <v>916.6666700000001</v>
      </c>
      <c r="K13" s="27">
        <f aca="true" t="shared" si="4" ref="K13:K69">H13</f>
        <v>183.333334</v>
      </c>
      <c r="L13" s="28">
        <f t="shared" si="1"/>
        <v>5</v>
      </c>
      <c r="M13" s="33">
        <f t="shared" si="2"/>
        <v>916.6666700000001</v>
      </c>
      <c r="N13" s="51" t="s">
        <v>560</v>
      </c>
      <c r="O13" s="34">
        <v>45264</v>
      </c>
      <c r="P13" s="46" t="s">
        <v>272</v>
      </c>
      <c r="Q13" s="42">
        <f>S13/R13</f>
        <v>178</v>
      </c>
      <c r="R13" s="29">
        <f>L13</f>
        <v>5</v>
      </c>
      <c r="S13" s="24">
        <v>890</v>
      </c>
      <c r="T13" s="110">
        <v>45282</v>
      </c>
      <c r="U13" s="6"/>
      <c r="V13" s="6"/>
    </row>
    <row r="14" spans="1:22" s="3" customFormat="1" ht="47.25">
      <c r="A14" s="20">
        <f t="shared" si="3"/>
        <v>4</v>
      </c>
      <c r="B14" s="37" t="s">
        <v>552</v>
      </c>
      <c r="C14" s="41" t="s">
        <v>31</v>
      </c>
      <c r="D14" s="40" t="s">
        <v>1075</v>
      </c>
      <c r="E14" s="24" t="s">
        <v>556</v>
      </c>
      <c r="F14" s="24" t="s">
        <v>960</v>
      </c>
      <c r="G14" s="28" t="s">
        <v>555</v>
      </c>
      <c r="H14" s="27">
        <f t="shared" si="0"/>
        <v>1854.166665</v>
      </c>
      <c r="I14" s="28">
        <v>2</v>
      </c>
      <c r="J14" s="52">
        <v>3708.33333</v>
      </c>
      <c r="K14" s="27">
        <f t="shared" si="4"/>
        <v>1854.166665</v>
      </c>
      <c r="L14" s="28">
        <f t="shared" si="1"/>
        <v>2</v>
      </c>
      <c r="M14" s="33">
        <f t="shared" si="2"/>
        <v>3708.33333</v>
      </c>
      <c r="N14" s="18" t="s">
        <v>561</v>
      </c>
      <c r="O14" s="34">
        <v>45258</v>
      </c>
      <c r="P14" s="46" t="s">
        <v>273</v>
      </c>
      <c r="Q14" s="42"/>
      <c r="R14" s="29"/>
      <c r="S14" s="24"/>
      <c r="T14" s="29"/>
      <c r="U14" s="111" t="s">
        <v>558</v>
      </c>
      <c r="V14" s="6" t="s">
        <v>553</v>
      </c>
    </row>
    <row r="15" spans="1:22" s="3" customFormat="1" ht="47.25">
      <c r="A15" s="20">
        <f t="shared" si="3"/>
        <v>5</v>
      </c>
      <c r="B15" s="37" t="s">
        <v>552</v>
      </c>
      <c r="C15" s="41" t="s">
        <v>32</v>
      </c>
      <c r="D15" s="40" t="s">
        <v>1075</v>
      </c>
      <c r="E15" s="24" t="s">
        <v>639</v>
      </c>
      <c r="F15" s="24" t="s">
        <v>961</v>
      </c>
      <c r="G15" s="28" t="s">
        <v>555</v>
      </c>
      <c r="H15" s="27">
        <f t="shared" si="0"/>
        <v>18.78</v>
      </c>
      <c r="I15" s="28">
        <v>9</v>
      </c>
      <c r="J15" s="27">
        <v>169.02</v>
      </c>
      <c r="K15" s="27">
        <f t="shared" si="4"/>
        <v>18.78</v>
      </c>
      <c r="L15" s="28">
        <f t="shared" si="1"/>
        <v>9</v>
      </c>
      <c r="M15" s="33">
        <f t="shared" si="2"/>
        <v>169.02</v>
      </c>
      <c r="N15" s="18" t="s">
        <v>562</v>
      </c>
      <c r="O15" s="34">
        <v>45258</v>
      </c>
      <c r="P15" s="46" t="s">
        <v>274</v>
      </c>
      <c r="Q15" s="42">
        <f>S15/R15</f>
        <v>18.78</v>
      </c>
      <c r="R15" s="29">
        <f>L15</f>
        <v>9</v>
      </c>
      <c r="S15" s="24">
        <v>169.02</v>
      </c>
      <c r="T15" s="110">
        <v>45273</v>
      </c>
      <c r="U15" s="6"/>
      <c r="V15" s="6"/>
    </row>
    <row r="16" spans="1:22" s="3" customFormat="1" ht="63">
      <c r="A16" s="20">
        <f t="shared" si="3"/>
        <v>6</v>
      </c>
      <c r="B16" s="37" t="s">
        <v>552</v>
      </c>
      <c r="C16" s="41" t="s">
        <v>28</v>
      </c>
      <c r="D16" s="40" t="s">
        <v>1075</v>
      </c>
      <c r="E16" s="24" t="s">
        <v>556</v>
      </c>
      <c r="F16" s="24" t="s">
        <v>957</v>
      </c>
      <c r="G16" s="28" t="s">
        <v>555</v>
      </c>
      <c r="H16" s="27">
        <f t="shared" si="0"/>
        <v>34.60166666666667</v>
      </c>
      <c r="I16" s="28">
        <v>3</v>
      </c>
      <c r="J16" s="27">
        <v>103.805</v>
      </c>
      <c r="K16" s="27">
        <f t="shared" si="4"/>
        <v>34.60166666666667</v>
      </c>
      <c r="L16" s="28">
        <f t="shared" si="1"/>
        <v>3</v>
      </c>
      <c r="M16" s="33">
        <f t="shared" si="2"/>
        <v>103.805</v>
      </c>
      <c r="N16" s="18" t="s">
        <v>563</v>
      </c>
      <c r="O16" s="34">
        <v>45254</v>
      </c>
      <c r="P16" s="46" t="s">
        <v>275</v>
      </c>
      <c r="Q16" s="42"/>
      <c r="R16" s="29"/>
      <c r="S16" s="24"/>
      <c r="T16" s="29"/>
      <c r="U16" s="111" t="s">
        <v>558</v>
      </c>
      <c r="V16" s="6" t="s">
        <v>553</v>
      </c>
    </row>
    <row r="17" spans="1:22" s="3" customFormat="1" ht="63">
      <c r="A17" s="20">
        <f t="shared" si="3"/>
        <v>7</v>
      </c>
      <c r="B17" s="37" t="s">
        <v>552</v>
      </c>
      <c r="C17" s="41" t="s">
        <v>33</v>
      </c>
      <c r="D17" s="40" t="s">
        <v>1075</v>
      </c>
      <c r="E17" s="24" t="s">
        <v>556</v>
      </c>
      <c r="F17" s="24" t="s">
        <v>957</v>
      </c>
      <c r="G17" s="28" t="s">
        <v>555</v>
      </c>
      <c r="H17" s="27">
        <f t="shared" si="0"/>
        <v>19.685</v>
      </c>
      <c r="I17" s="28">
        <v>2</v>
      </c>
      <c r="J17" s="27">
        <v>39.37</v>
      </c>
      <c r="K17" s="27">
        <f t="shared" si="4"/>
        <v>19.685</v>
      </c>
      <c r="L17" s="28">
        <f t="shared" si="1"/>
        <v>2</v>
      </c>
      <c r="M17" s="33">
        <f>J17</f>
        <v>39.37</v>
      </c>
      <c r="N17" s="18" t="s">
        <v>564</v>
      </c>
      <c r="O17" s="34">
        <v>45253</v>
      </c>
      <c r="P17" s="46" t="s">
        <v>276</v>
      </c>
      <c r="Q17" s="42"/>
      <c r="R17" s="29"/>
      <c r="S17" s="24"/>
      <c r="T17" s="17"/>
      <c r="U17" s="112" t="s">
        <v>558</v>
      </c>
      <c r="V17" s="6" t="s">
        <v>553</v>
      </c>
    </row>
    <row r="18" spans="1:22" s="3" customFormat="1" ht="63">
      <c r="A18" s="20">
        <f t="shared" si="3"/>
        <v>8</v>
      </c>
      <c r="B18" s="37" t="s">
        <v>552</v>
      </c>
      <c r="C18" s="41" t="s">
        <v>34</v>
      </c>
      <c r="D18" s="40" t="s">
        <v>1075</v>
      </c>
      <c r="E18" s="24" t="s">
        <v>556</v>
      </c>
      <c r="F18" s="24" t="s">
        <v>957</v>
      </c>
      <c r="G18" s="28" t="s">
        <v>555</v>
      </c>
      <c r="H18" s="27">
        <f t="shared" si="0"/>
        <v>24.74</v>
      </c>
      <c r="I18" s="28">
        <v>1</v>
      </c>
      <c r="J18" s="27">
        <v>24.74</v>
      </c>
      <c r="K18" s="27">
        <f t="shared" si="4"/>
        <v>24.74</v>
      </c>
      <c r="L18" s="28">
        <f t="shared" si="1"/>
        <v>1</v>
      </c>
      <c r="M18" s="33">
        <f>K18</f>
        <v>24.74</v>
      </c>
      <c r="N18" s="53" t="s">
        <v>565</v>
      </c>
      <c r="O18" s="34">
        <v>45253</v>
      </c>
      <c r="P18" s="46" t="s">
        <v>277</v>
      </c>
      <c r="Q18" s="42"/>
      <c r="R18" s="29"/>
      <c r="S18" s="24"/>
      <c r="T18" s="17"/>
      <c r="U18" s="112" t="s">
        <v>558</v>
      </c>
      <c r="V18" s="6" t="s">
        <v>553</v>
      </c>
    </row>
    <row r="19" spans="1:22" s="3" customFormat="1" ht="47.25">
      <c r="A19" s="20">
        <f t="shared" si="3"/>
        <v>9</v>
      </c>
      <c r="B19" s="37" t="s">
        <v>552</v>
      </c>
      <c r="C19" s="41" t="s">
        <v>35</v>
      </c>
      <c r="D19" s="40" t="s">
        <v>1075</v>
      </c>
      <c r="E19" s="24" t="s">
        <v>639</v>
      </c>
      <c r="F19" s="24" t="s">
        <v>962</v>
      </c>
      <c r="G19" s="28" t="s">
        <v>566</v>
      </c>
      <c r="H19" s="27">
        <f t="shared" si="0"/>
        <v>0.0420833334</v>
      </c>
      <c r="I19" s="28">
        <v>50000</v>
      </c>
      <c r="J19" s="27">
        <v>2104.16667</v>
      </c>
      <c r="K19" s="27">
        <f t="shared" si="4"/>
        <v>0.0420833334</v>
      </c>
      <c r="L19" s="28">
        <f t="shared" si="1"/>
        <v>50000</v>
      </c>
      <c r="M19" s="33">
        <f aca="true" t="shared" si="5" ref="M19:M30">J19</f>
        <v>2104.16667</v>
      </c>
      <c r="N19" s="18" t="s">
        <v>567</v>
      </c>
      <c r="O19" s="34">
        <v>45253</v>
      </c>
      <c r="P19" s="46" t="s">
        <v>278</v>
      </c>
      <c r="Q19" s="43">
        <f>S19/R19</f>
        <v>0.0387166</v>
      </c>
      <c r="R19" s="24">
        <f>I19</f>
        <v>50000</v>
      </c>
      <c r="S19" s="24">
        <v>1935.83</v>
      </c>
      <c r="T19" s="110">
        <v>45271</v>
      </c>
      <c r="U19" s="6"/>
      <c r="V19" s="6"/>
    </row>
    <row r="20" spans="1:22" s="3" customFormat="1" ht="63">
      <c r="A20" s="20">
        <f t="shared" si="3"/>
        <v>10</v>
      </c>
      <c r="B20" s="37" t="s">
        <v>552</v>
      </c>
      <c r="C20" s="41" t="s">
        <v>36</v>
      </c>
      <c r="D20" s="40" t="s">
        <v>1075</v>
      </c>
      <c r="E20" s="24" t="s">
        <v>556</v>
      </c>
      <c r="F20" s="24" t="s">
        <v>963</v>
      </c>
      <c r="G20" s="28" t="s">
        <v>555</v>
      </c>
      <c r="H20" s="27">
        <f t="shared" si="0"/>
        <v>21.874433962264153</v>
      </c>
      <c r="I20" s="28">
        <v>212</v>
      </c>
      <c r="J20" s="27">
        <v>4637.38</v>
      </c>
      <c r="K20" s="27">
        <f t="shared" si="4"/>
        <v>21.874433962264153</v>
      </c>
      <c r="L20" s="28">
        <f t="shared" si="1"/>
        <v>212</v>
      </c>
      <c r="M20" s="33">
        <f t="shared" si="5"/>
        <v>4637.38</v>
      </c>
      <c r="N20" s="18" t="s">
        <v>568</v>
      </c>
      <c r="O20" s="34">
        <v>45252</v>
      </c>
      <c r="P20" s="46" t="s">
        <v>279</v>
      </c>
      <c r="Q20" s="43">
        <f>S20/R20</f>
        <v>21.669999999999998</v>
      </c>
      <c r="R20" s="24">
        <f>I20</f>
        <v>212</v>
      </c>
      <c r="S20" s="24">
        <v>4594.04</v>
      </c>
      <c r="T20" s="110">
        <v>45274</v>
      </c>
      <c r="U20" s="6"/>
      <c r="V20" s="6"/>
    </row>
    <row r="21" spans="1:22" s="3" customFormat="1" ht="63">
      <c r="A21" s="20">
        <f t="shared" si="3"/>
        <v>11</v>
      </c>
      <c r="B21" s="37" t="s">
        <v>552</v>
      </c>
      <c r="C21" s="41" t="s">
        <v>37</v>
      </c>
      <c r="D21" s="40" t="s">
        <v>1075</v>
      </c>
      <c r="E21" s="24" t="s">
        <v>556</v>
      </c>
      <c r="F21" s="24" t="s">
        <v>963</v>
      </c>
      <c r="G21" s="28" t="s">
        <v>555</v>
      </c>
      <c r="H21" s="27">
        <f t="shared" si="0"/>
        <v>50.833332999999996</v>
      </c>
      <c r="I21" s="28">
        <v>10</v>
      </c>
      <c r="J21" s="27">
        <v>508.33333</v>
      </c>
      <c r="K21" s="27">
        <f t="shared" si="4"/>
        <v>50.833332999999996</v>
      </c>
      <c r="L21" s="28">
        <f t="shared" si="1"/>
        <v>10</v>
      </c>
      <c r="M21" s="33">
        <f t="shared" si="5"/>
        <v>508.33333</v>
      </c>
      <c r="N21" s="18" t="s">
        <v>569</v>
      </c>
      <c r="O21" s="34">
        <v>45250</v>
      </c>
      <c r="P21" s="46" t="s">
        <v>280</v>
      </c>
      <c r="Q21" s="43">
        <f>S21/R21</f>
        <v>50.745</v>
      </c>
      <c r="R21" s="24">
        <f>I21</f>
        <v>10</v>
      </c>
      <c r="S21" s="24">
        <v>507.45</v>
      </c>
      <c r="T21" s="110">
        <v>45267</v>
      </c>
      <c r="U21" s="6"/>
      <c r="V21" s="6"/>
    </row>
    <row r="22" spans="1:22" s="3" customFormat="1" ht="63">
      <c r="A22" s="20">
        <f t="shared" si="3"/>
        <v>12</v>
      </c>
      <c r="B22" s="28" t="s">
        <v>570</v>
      </c>
      <c r="C22" s="41" t="s">
        <v>38</v>
      </c>
      <c r="D22" s="40" t="s">
        <v>1075</v>
      </c>
      <c r="E22" s="24" t="s">
        <v>556</v>
      </c>
      <c r="F22" s="24" t="s">
        <v>964</v>
      </c>
      <c r="G22" s="28" t="s">
        <v>570</v>
      </c>
      <c r="H22" s="27">
        <f t="shared" si="0"/>
        <v>1463.97525</v>
      </c>
      <c r="I22" s="28">
        <v>2</v>
      </c>
      <c r="J22" s="27">
        <v>2927.9505</v>
      </c>
      <c r="K22" s="27">
        <f t="shared" si="4"/>
        <v>1463.97525</v>
      </c>
      <c r="L22" s="28">
        <f t="shared" si="1"/>
        <v>2</v>
      </c>
      <c r="M22" s="33">
        <f t="shared" si="5"/>
        <v>2927.9505</v>
      </c>
      <c r="N22" s="18" t="s">
        <v>571</v>
      </c>
      <c r="O22" s="34">
        <v>45250</v>
      </c>
      <c r="P22" s="46" t="s">
        <v>281</v>
      </c>
      <c r="Q22" s="43">
        <f>S22/R22</f>
        <v>1463.975</v>
      </c>
      <c r="R22" s="24">
        <f>I22</f>
        <v>2</v>
      </c>
      <c r="S22" s="24">
        <v>2927.95</v>
      </c>
      <c r="T22" s="110">
        <v>45268</v>
      </c>
      <c r="U22" s="6"/>
      <c r="V22" s="6"/>
    </row>
    <row r="23" spans="1:22" s="3" customFormat="1" ht="110.25">
      <c r="A23" s="20">
        <f t="shared" si="3"/>
        <v>13</v>
      </c>
      <c r="B23" s="28" t="s">
        <v>570</v>
      </c>
      <c r="C23" s="41" t="s">
        <v>39</v>
      </c>
      <c r="D23" s="40" t="s">
        <v>1075</v>
      </c>
      <c r="E23" s="24" t="s">
        <v>556</v>
      </c>
      <c r="F23" s="24" t="s">
        <v>964</v>
      </c>
      <c r="G23" s="28" t="s">
        <v>570</v>
      </c>
      <c r="H23" s="27">
        <f t="shared" si="0"/>
        <v>1560.01684375</v>
      </c>
      <c r="I23" s="28">
        <v>8</v>
      </c>
      <c r="J23" s="27">
        <v>12480.13475</v>
      </c>
      <c r="K23" s="27">
        <f t="shared" si="4"/>
        <v>1560.01684375</v>
      </c>
      <c r="L23" s="28">
        <f t="shared" si="1"/>
        <v>8</v>
      </c>
      <c r="M23" s="33">
        <f t="shared" si="5"/>
        <v>12480.13475</v>
      </c>
      <c r="N23" s="18" t="s">
        <v>572</v>
      </c>
      <c r="O23" s="34">
        <v>45250</v>
      </c>
      <c r="P23" s="46" t="s">
        <v>282</v>
      </c>
      <c r="Q23" s="43">
        <f>S23/R23</f>
        <v>1560.01625</v>
      </c>
      <c r="R23" s="24">
        <f>I23</f>
        <v>8</v>
      </c>
      <c r="S23" s="24">
        <v>12480.13</v>
      </c>
      <c r="T23" s="110">
        <v>45268</v>
      </c>
      <c r="U23" s="111"/>
      <c r="V23" s="6"/>
    </row>
    <row r="24" spans="1:22" s="3" customFormat="1" ht="47.25">
      <c r="A24" s="20">
        <f t="shared" si="3"/>
        <v>14</v>
      </c>
      <c r="B24" s="37" t="s">
        <v>552</v>
      </c>
      <c r="C24" s="41" t="s">
        <v>40</v>
      </c>
      <c r="D24" s="40" t="s">
        <v>1075</v>
      </c>
      <c r="E24" s="24" t="s">
        <v>639</v>
      </c>
      <c r="F24" s="24" t="s">
        <v>965</v>
      </c>
      <c r="G24" s="28" t="s">
        <v>555</v>
      </c>
      <c r="H24" s="27">
        <f t="shared" si="0"/>
        <v>0.45</v>
      </c>
      <c r="I24" s="28">
        <v>200</v>
      </c>
      <c r="J24" s="27">
        <v>90</v>
      </c>
      <c r="K24" s="27">
        <f t="shared" si="4"/>
        <v>0.45</v>
      </c>
      <c r="L24" s="28">
        <f t="shared" si="1"/>
        <v>200</v>
      </c>
      <c r="M24" s="33">
        <f t="shared" si="5"/>
        <v>90</v>
      </c>
      <c r="N24" s="18" t="s">
        <v>573</v>
      </c>
      <c r="O24" s="34">
        <v>45247</v>
      </c>
      <c r="P24" s="46" t="s">
        <v>283</v>
      </c>
      <c r="Q24" s="43"/>
      <c r="R24" s="24"/>
      <c r="S24" s="24"/>
      <c r="T24" s="17"/>
      <c r="U24" s="111" t="s">
        <v>558</v>
      </c>
      <c r="V24" s="6" t="s">
        <v>553</v>
      </c>
    </row>
    <row r="25" spans="1:22" s="3" customFormat="1" ht="78.75">
      <c r="A25" s="20">
        <f t="shared" si="3"/>
        <v>15</v>
      </c>
      <c r="B25" s="37" t="s">
        <v>552</v>
      </c>
      <c r="C25" s="41" t="s">
        <v>41</v>
      </c>
      <c r="D25" s="40" t="s">
        <v>1075</v>
      </c>
      <c r="E25" s="24" t="s">
        <v>556</v>
      </c>
      <c r="F25" s="24" t="s">
        <v>966</v>
      </c>
      <c r="G25" s="28" t="s">
        <v>555</v>
      </c>
      <c r="H25" s="27">
        <f t="shared" si="0"/>
        <v>7.35</v>
      </c>
      <c r="I25" s="28">
        <v>100</v>
      </c>
      <c r="J25" s="27">
        <v>735</v>
      </c>
      <c r="K25" s="27">
        <f t="shared" si="4"/>
        <v>7.35</v>
      </c>
      <c r="L25" s="28">
        <f t="shared" si="1"/>
        <v>100</v>
      </c>
      <c r="M25" s="33">
        <f t="shared" si="5"/>
        <v>735</v>
      </c>
      <c r="N25" s="18" t="s">
        <v>575</v>
      </c>
      <c r="O25" s="34">
        <v>45247</v>
      </c>
      <c r="P25" s="46" t="s">
        <v>284</v>
      </c>
      <c r="Q25" s="43">
        <f>S25/R25</f>
        <v>7.35</v>
      </c>
      <c r="R25" s="24">
        <f>I25</f>
        <v>100</v>
      </c>
      <c r="S25" s="24">
        <v>735</v>
      </c>
      <c r="T25" s="54" t="s">
        <v>574</v>
      </c>
      <c r="U25" s="6"/>
      <c r="V25" s="6"/>
    </row>
    <row r="26" spans="1:22" s="3" customFormat="1" ht="47.25">
      <c r="A26" s="20">
        <f t="shared" si="3"/>
        <v>16</v>
      </c>
      <c r="B26" s="37" t="s">
        <v>552</v>
      </c>
      <c r="C26" s="41" t="s">
        <v>42</v>
      </c>
      <c r="D26" s="40" t="s">
        <v>1075</v>
      </c>
      <c r="E26" s="24" t="s">
        <v>639</v>
      </c>
      <c r="F26" s="24" t="s">
        <v>967</v>
      </c>
      <c r="G26" s="28" t="s">
        <v>555</v>
      </c>
      <c r="H26" s="27">
        <f t="shared" si="0"/>
        <v>1.3916667</v>
      </c>
      <c r="I26" s="28">
        <v>100</v>
      </c>
      <c r="J26" s="27">
        <v>139.16667</v>
      </c>
      <c r="K26" s="27">
        <f t="shared" si="4"/>
        <v>1.3916667</v>
      </c>
      <c r="L26" s="28">
        <f t="shared" si="1"/>
        <v>100</v>
      </c>
      <c r="M26" s="33">
        <f t="shared" si="5"/>
        <v>139.16667</v>
      </c>
      <c r="N26" s="18" t="s">
        <v>576</v>
      </c>
      <c r="O26" s="34">
        <v>45245</v>
      </c>
      <c r="P26" s="46" t="s">
        <v>285</v>
      </c>
      <c r="Q26" s="43">
        <f>S26/R26</f>
        <v>1.3666999999999998</v>
      </c>
      <c r="R26" s="24">
        <f>I26</f>
        <v>100</v>
      </c>
      <c r="S26" s="24">
        <v>136.67</v>
      </c>
      <c r="T26" s="55">
        <v>45260</v>
      </c>
      <c r="U26" s="6"/>
      <c r="V26" s="6"/>
    </row>
    <row r="27" spans="1:22" s="3" customFormat="1" ht="63">
      <c r="A27" s="20">
        <f t="shared" si="3"/>
        <v>17</v>
      </c>
      <c r="B27" s="28" t="s">
        <v>570</v>
      </c>
      <c r="C27" s="41" t="s">
        <v>43</v>
      </c>
      <c r="D27" s="40" t="s">
        <v>1075</v>
      </c>
      <c r="E27" s="24" t="s">
        <v>556</v>
      </c>
      <c r="F27" s="24" t="s">
        <v>791</v>
      </c>
      <c r="G27" s="28" t="s">
        <v>570</v>
      </c>
      <c r="H27" s="27">
        <f t="shared" si="0"/>
        <v>2042.3515</v>
      </c>
      <c r="I27" s="28">
        <v>2</v>
      </c>
      <c r="J27" s="27">
        <v>4084.703</v>
      </c>
      <c r="K27" s="27">
        <f t="shared" si="4"/>
        <v>2042.3515</v>
      </c>
      <c r="L27" s="28">
        <f t="shared" si="1"/>
        <v>2</v>
      </c>
      <c r="M27" s="33">
        <f t="shared" si="5"/>
        <v>4084.703</v>
      </c>
      <c r="N27" s="18" t="s">
        <v>577</v>
      </c>
      <c r="O27" s="34">
        <v>45245</v>
      </c>
      <c r="P27" s="46" t="s">
        <v>286</v>
      </c>
      <c r="Q27" s="43">
        <f>S27/R27</f>
        <v>2042.35</v>
      </c>
      <c r="R27" s="24">
        <f>I27</f>
        <v>2</v>
      </c>
      <c r="S27" s="24">
        <v>4084.7</v>
      </c>
      <c r="T27" s="110">
        <v>45267</v>
      </c>
      <c r="U27" s="6"/>
      <c r="V27" s="6"/>
    </row>
    <row r="28" spans="1:22" s="3" customFormat="1" ht="94.5">
      <c r="A28" s="20">
        <f t="shared" si="3"/>
        <v>18</v>
      </c>
      <c r="B28" s="28" t="s">
        <v>570</v>
      </c>
      <c r="C28" s="41" t="s">
        <v>44</v>
      </c>
      <c r="D28" s="40" t="s">
        <v>1075</v>
      </c>
      <c r="E28" s="24" t="s">
        <v>556</v>
      </c>
      <c r="F28" s="24" t="s">
        <v>964</v>
      </c>
      <c r="G28" s="28" t="s">
        <v>570</v>
      </c>
      <c r="H28" s="27">
        <f t="shared" si="0"/>
        <v>1725.7635999999998</v>
      </c>
      <c r="I28" s="28">
        <v>5</v>
      </c>
      <c r="J28" s="27">
        <v>8628.818</v>
      </c>
      <c r="K28" s="27">
        <f t="shared" si="4"/>
        <v>1725.7635999999998</v>
      </c>
      <c r="L28" s="28">
        <f t="shared" si="1"/>
        <v>5</v>
      </c>
      <c r="M28" s="33">
        <f t="shared" si="5"/>
        <v>8628.818</v>
      </c>
      <c r="N28" s="53" t="s">
        <v>578</v>
      </c>
      <c r="O28" s="34">
        <v>45245</v>
      </c>
      <c r="P28" s="46" t="s">
        <v>287</v>
      </c>
      <c r="Q28" s="43">
        <f>S28/R28</f>
        <v>1721.666</v>
      </c>
      <c r="R28" s="24">
        <f>I28</f>
        <v>5</v>
      </c>
      <c r="S28" s="24">
        <v>8608.33</v>
      </c>
      <c r="T28" s="110">
        <v>45265</v>
      </c>
      <c r="U28" s="6"/>
      <c r="V28" s="6"/>
    </row>
    <row r="29" spans="1:22" s="3" customFormat="1" ht="60" customHeight="1">
      <c r="A29" s="20">
        <f t="shared" si="3"/>
        <v>19</v>
      </c>
      <c r="B29" s="38" t="s">
        <v>552</v>
      </c>
      <c r="C29" s="41" t="s">
        <v>45</v>
      </c>
      <c r="D29" s="40" t="s">
        <v>1075</v>
      </c>
      <c r="E29" s="24" t="s">
        <v>556</v>
      </c>
      <c r="F29" s="24" t="s">
        <v>818</v>
      </c>
      <c r="G29" s="28" t="s">
        <v>555</v>
      </c>
      <c r="H29" s="27">
        <f t="shared" si="0"/>
        <v>1371.25</v>
      </c>
      <c r="I29" s="28">
        <v>10</v>
      </c>
      <c r="J29" s="27">
        <v>13712.5</v>
      </c>
      <c r="K29" s="27">
        <f t="shared" si="4"/>
        <v>1371.25</v>
      </c>
      <c r="L29" s="28">
        <f t="shared" si="1"/>
        <v>10</v>
      </c>
      <c r="M29" s="33">
        <f t="shared" si="5"/>
        <v>13712.5</v>
      </c>
      <c r="N29" s="53" t="s">
        <v>579</v>
      </c>
      <c r="O29" s="34">
        <v>45240</v>
      </c>
      <c r="P29" s="46" t="s">
        <v>288</v>
      </c>
      <c r="Q29" s="43"/>
      <c r="R29" s="24"/>
      <c r="S29" s="24"/>
      <c r="T29" s="17"/>
      <c r="U29" s="111" t="s">
        <v>558</v>
      </c>
      <c r="V29" s="6" t="s">
        <v>553</v>
      </c>
    </row>
    <row r="30" spans="1:22" s="3" customFormat="1" ht="63">
      <c r="A30" s="20">
        <f t="shared" si="3"/>
        <v>20</v>
      </c>
      <c r="B30" s="39" t="s">
        <v>570</v>
      </c>
      <c r="C30" s="41" t="s">
        <v>38</v>
      </c>
      <c r="D30" s="40" t="s">
        <v>1075</v>
      </c>
      <c r="E30" s="24" t="s">
        <v>556</v>
      </c>
      <c r="F30" s="24" t="s">
        <v>964</v>
      </c>
      <c r="G30" s="28" t="s">
        <v>570</v>
      </c>
      <c r="H30" s="27">
        <f t="shared" si="0"/>
        <v>1951.967</v>
      </c>
      <c r="I30" s="28">
        <v>2</v>
      </c>
      <c r="J30" s="27">
        <v>3903.934</v>
      </c>
      <c r="K30" s="27">
        <f t="shared" si="4"/>
        <v>1951.967</v>
      </c>
      <c r="L30" s="20">
        <f t="shared" si="1"/>
        <v>2</v>
      </c>
      <c r="M30" s="30">
        <f t="shared" si="5"/>
        <v>3903.934</v>
      </c>
      <c r="N30" s="56" t="s">
        <v>580</v>
      </c>
      <c r="O30" s="34">
        <v>45233</v>
      </c>
      <c r="P30" s="46" t="s">
        <v>289</v>
      </c>
      <c r="Q30" s="43"/>
      <c r="R30" s="24"/>
      <c r="S30" s="24"/>
      <c r="T30" s="17"/>
      <c r="U30" s="111" t="s">
        <v>558</v>
      </c>
      <c r="V30" s="6" t="s">
        <v>553</v>
      </c>
    </row>
    <row r="31" spans="1:22" s="3" customFormat="1" ht="63">
      <c r="A31" s="20">
        <f t="shared" si="3"/>
        <v>21</v>
      </c>
      <c r="B31" s="39" t="s">
        <v>552</v>
      </c>
      <c r="C31" s="41" t="s">
        <v>46</v>
      </c>
      <c r="D31" s="40" t="s">
        <v>1075</v>
      </c>
      <c r="E31" s="24" t="s">
        <v>556</v>
      </c>
      <c r="F31" s="24" t="s">
        <v>818</v>
      </c>
      <c r="G31" s="28" t="s">
        <v>555</v>
      </c>
      <c r="H31" s="27">
        <f t="shared" si="0"/>
        <v>1693.35</v>
      </c>
      <c r="I31" s="28">
        <v>2</v>
      </c>
      <c r="J31" s="27">
        <v>3386.7</v>
      </c>
      <c r="K31" s="27">
        <f t="shared" si="4"/>
        <v>1693.35</v>
      </c>
      <c r="L31" s="20">
        <f aca="true" t="shared" si="6" ref="L31:L78">I31</f>
        <v>2</v>
      </c>
      <c r="M31" s="21">
        <f aca="true" t="shared" si="7" ref="M31:M78">J31</f>
        <v>3386.7</v>
      </c>
      <c r="N31" s="18" t="s">
        <v>581</v>
      </c>
      <c r="O31" s="34">
        <v>45231</v>
      </c>
      <c r="P31" s="46" t="s">
        <v>290</v>
      </c>
      <c r="Q31" s="44"/>
      <c r="R31" s="24"/>
      <c r="S31" s="24"/>
      <c r="T31" s="17"/>
      <c r="U31" s="111" t="s">
        <v>558</v>
      </c>
      <c r="V31" s="6" t="s">
        <v>553</v>
      </c>
    </row>
    <row r="32" spans="1:22" s="3" customFormat="1" ht="63">
      <c r="A32" s="20">
        <f t="shared" si="3"/>
        <v>22</v>
      </c>
      <c r="B32" s="39" t="s">
        <v>552</v>
      </c>
      <c r="C32" s="41" t="s">
        <v>47</v>
      </c>
      <c r="D32" s="40" t="s">
        <v>1075</v>
      </c>
      <c r="E32" s="24" t="s">
        <v>556</v>
      </c>
      <c r="F32" s="24" t="s">
        <v>968</v>
      </c>
      <c r="G32" s="28" t="s">
        <v>555</v>
      </c>
      <c r="H32" s="27">
        <f t="shared" si="0"/>
        <v>2250</v>
      </c>
      <c r="I32" s="28">
        <v>2</v>
      </c>
      <c r="J32" s="27">
        <v>4500</v>
      </c>
      <c r="K32" s="27">
        <f t="shared" si="4"/>
        <v>2250</v>
      </c>
      <c r="L32" s="20">
        <f t="shared" si="6"/>
        <v>2</v>
      </c>
      <c r="M32" s="21">
        <f t="shared" si="7"/>
        <v>4500</v>
      </c>
      <c r="N32" s="18" t="s">
        <v>582</v>
      </c>
      <c r="O32" s="34">
        <v>45230</v>
      </c>
      <c r="P32" s="46" t="s">
        <v>291</v>
      </c>
      <c r="Q32" s="44">
        <f>S32/R32</f>
        <v>2045</v>
      </c>
      <c r="R32" s="24">
        <f>L32</f>
        <v>2</v>
      </c>
      <c r="S32" s="24">
        <v>4090</v>
      </c>
      <c r="T32" s="17">
        <v>45250</v>
      </c>
      <c r="U32" s="6"/>
      <c r="V32" s="6"/>
    </row>
    <row r="33" spans="1:22" s="3" customFormat="1" ht="94.5">
      <c r="A33" s="20">
        <f t="shared" si="3"/>
        <v>23</v>
      </c>
      <c r="B33" s="39" t="s">
        <v>552</v>
      </c>
      <c r="C33" s="41" t="s">
        <v>48</v>
      </c>
      <c r="D33" s="40" t="s">
        <v>1075</v>
      </c>
      <c r="E33" s="24" t="s">
        <v>556</v>
      </c>
      <c r="F33" s="24" t="s">
        <v>797</v>
      </c>
      <c r="G33" s="28" t="s">
        <v>555</v>
      </c>
      <c r="H33" s="27">
        <f t="shared" si="0"/>
        <v>9.16025641025641</v>
      </c>
      <c r="I33" s="28">
        <v>39</v>
      </c>
      <c r="J33" s="27">
        <v>357.25</v>
      </c>
      <c r="K33" s="27">
        <f t="shared" si="4"/>
        <v>9.16025641025641</v>
      </c>
      <c r="L33" s="20">
        <f t="shared" si="6"/>
        <v>39</v>
      </c>
      <c r="M33" s="21">
        <f t="shared" si="7"/>
        <v>357.25</v>
      </c>
      <c r="N33" s="18" t="s">
        <v>583</v>
      </c>
      <c r="O33" s="34">
        <v>45223</v>
      </c>
      <c r="P33" s="46" t="s">
        <v>292</v>
      </c>
      <c r="Q33" s="44"/>
      <c r="R33" s="24"/>
      <c r="S33" s="24"/>
      <c r="T33" s="17"/>
      <c r="U33" s="111" t="s">
        <v>558</v>
      </c>
      <c r="V33" s="6" t="s">
        <v>553</v>
      </c>
    </row>
    <row r="34" spans="1:22" s="3" customFormat="1" ht="63">
      <c r="A34" s="20">
        <f t="shared" si="3"/>
        <v>24</v>
      </c>
      <c r="B34" s="39" t="s">
        <v>570</v>
      </c>
      <c r="C34" s="41" t="s">
        <v>49</v>
      </c>
      <c r="D34" s="40" t="s">
        <v>1075</v>
      </c>
      <c r="E34" s="24" t="s">
        <v>556</v>
      </c>
      <c r="F34" s="24" t="s">
        <v>969</v>
      </c>
      <c r="G34" s="28" t="s">
        <v>570</v>
      </c>
      <c r="H34" s="27">
        <f t="shared" si="0"/>
        <v>5865.83333</v>
      </c>
      <c r="I34" s="28">
        <v>1</v>
      </c>
      <c r="J34" s="27">
        <v>5865.83333</v>
      </c>
      <c r="K34" s="21">
        <f t="shared" si="4"/>
        <v>5865.83333</v>
      </c>
      <c r="L34" s="20">
        <f t="shared" si="6"/>
        <v>1</v>
      </c>
      <c r="M34" s="21">
        <f t="shared" si="7"/>
        <v>5865.83333</v>
      </c>
      <c r="N34" s="18" t="s">
        <v>584</v>
      </c>
      <c r="O34" s="34">
        <v>45222</v>
      </c>
      <c r="P34" s="46" t="s">
        <v>293</v>
      </c>
      <c r="Q34" s="44">
        <f>S34/R34</f>
        <v>5865.49</v>
      </c>
      <c r="R34" s="24">
        <v>1</v>
      </c>
      <c r="S34" s="24">
        <v>5865.49</v>
      </c>
      <c r="T34" s="17">
        <v>45238</v>
      </c>
      <c r="U34" s="6"/>
      <c r="V34" s="6"/>
    </row>
    <row r="35" spans="1:22" s="16" customFormat="1" ht="63">
      <c r="A35" s="20">
        <f t="shared" si="3"/>
        <v>25</v>
      </c>
      <c r="B35" s="39" t="s">
        <v>552</v>
      </c>
      <c r="C35" s="41" t="s">
        <v>50</v>
      </c>
      <c r="D35" s="40" t="s">
        <v>1075</v>
      </c>
      <c r="E35" s="24" t="s">
        <v>556</v>
      </c>
      <c r="F35" s="24" t="s">
        <v>968</v>
      </c>
      <c r="G35" s="28" t="s">
        <v>555</v>
      </c>
      <c r="H35" s="27">
        <f t="shared" si="0"/>
        <v>12.216</v>
      </c>
      <c r="I35" s="28">
        <v>125</v>
      </c>
      <c r="J35" s="27">
        <v>1527</v>
      </c>
      <c r="K35" s="27">
        <f t="shared" si="4"/>
        <v>12.216</v>
      </c>
      <c r="L35" s="28">
        <f t="shared" si="6"/>
        <v>125</v>
      </c>
      <c r="M35" s="27">
        <f t="shared" si="7"/>
        <v>1527</v>
      </c>
      <c r="N35" s="18" t="s">
        <v>585</v>
      </c>
      <c r="O35" s="34">
        <v>45216</v>
      </c>
      <c r="P35" s="46" t="s">
        <v>294</v>
      </c>
      <c r="Q35" s="44">
        <f>S35/R35</f>
        <v>12.216</v>
      </c>
      <c r="R35" s="24">
        <f>I35</f>
        <v>125</v>
      </c>
      <c r="S35" s="24">
        <v>1527</v>
      </c>
      <c r="T35" s="17">
        <v>45231</v>
      </c>
      <c r="U35" s="6"/>
      <c r="V35" s="6"/>
    </row>
    <row r="36" spans="1:22" s="3" customFormat="1" ht="63">
      <c r="A36" s="20">
        <f t="shared" si="3"/>
        <v>26</v>
      </c>
      <c r="B36" s="39" t="s">
        <v>552</v>
      </c>
      <c r="C36" s="41" t="s">
        <v>46</v>
      </c>
      <c r="D36" s="40" t="s">
        <v>1075</v>
      </c>
      <c r="E36" s="24" t="s">
        <v>556</v>
      </c>
      <c r="F36" s="24" t="s">
        <v>818</v>
      </c>
      <c r="G36" s="28" t="s">
        <v>555</v>
      </c>
      <c r="H36" s="27">
        <f t="shared" si="0"/>
        <v>1693.35</v>
      </c>
      <c r="I36" s="28">
        <v>2</v>
      </c>
      <c r="J36" s="27">
        <v>3386.7</v>
      </c>
      <c r="K36" s="27">
        <f t="shared" si="4"/>
        <v>1693.35</v>
      </c>
      <c r="L36" s="28">
        <f t="shared" si="6"/>
        <v>2</v>
      </c>
      <c r="M36" s="27">
        <f t="shared" si="7"/>
        <v>3386.7</v>
      </c>
      <c r="N36" s="18" t="s">
        <v>586</v>
      </c>
      <c r="O36" s="34">
        <v>45205</v>
      </c>
      <c r="P36" s="46" t="s">
        <v>295</v>
      </c>
      <c r="Q36" s="44"/>
      <c r="R36" s="24"/>
      <c r="S36" s="24"/>
      <c r="T36" s="17"/>
      <c r="U36" s="6" t="s">
        <v>558</v>
      </c>
      <c r="V36" s="6" t="s">
        <v>553</v>
      </c>
    </row>
    <row r="37" spans="1:22" s="3" customFormat="1" ht="63">
      <c r="A37" s="20">
        <f t="shared" si="3"/>
        <v>27</v>
      </c>
      <c r="B37" s="39" t="s">
        <v>552</v>
      </c>
      <c r="C37" s="41" t="s">
        <v>51</v>
      </c>
      <c r="D37" s="40" t="s">
        <v>1075</v>
      </c>
      <c r="E37" s="24" t="s">
        <v>556</v>
      </c>
      <c r="F37" s="24" t="s">
        <v>968</v>
      </c>
      <c r="G37" s="28" t="s">
        <v>555</v>
      </c>
      <c r="H37" s="27">
        <f t="shared" si="0"/>
        <v>38.4</v>
      </c>
      <c r="I37" s="28">
        <v>25</v>
      </c>
      <c r="J37" s="27">
        <v>960</v>
      </c>
      <c r="K37" s="27">
        <f t="shared" si="4"/>
        <v>38.4</v>
      </c>
      <c r="L37" s="28">
        <f t="shared" si="6"/>
        <v>25</v>
      </c>
      <c r="M37" s="27">
        <f t="shared" si="7"/>
        <v>960</v>
      </c>
      <c r="N37" s="18" t="s">
        <v>587</v>
      </c>
      <c r="O37" s="34">
        <v>45204</v>
      </c>
      <c r="P37" s="46" t="s">
        <v>296</v>
      </c>
      <c r="Q37" s="44">
        <f>S37/R37</f>
        <v>3.2</v>
      </c>
      <c r="R37" s="24">
        <f>I37</f>
        <v>25</v>
      </c>
      <c r="S37" s="24">
        <v>80</v>
      </c>
      <c r="T37" s="17">
        <v>45230</v>
      </c>
      <c r="U37" s="6"/>
      <c r="V37" s="6"/>
    </row>
    <row r="38" spans="1:22" s="3" customFormat="1" ht="63">
      <c r="A38" s="20">
        <f t="shared" si="3"/>
        <v>28</v>
      </c>
      <c r="B38" s="39" t="s">
        <v>552</v>
      </c>
      <c r="C38" s="41" t="s">
        <v>50</v>
      </c>
      <c r="D38" s="40" t="s">
        <v>1075</v>
      </c>
      <c r="E38" s="24" t="s">
        <v>556</v>
      </c>
      <c r="F38" s="24" t="s">
        <v>968</v>
      </c>
      <c r="G38" s="28" t="s">
        <v>555</v>
      </c>
      <c r="H38" s="27">
        <f t="shared" si="0"/>
        <v>12.216</v>
      </c>
      <c r="I38" s="28">
        <v>125</v>
      </c>
      <c r="J38" s="27">
        <v>1527</v>
      </c>
      <c r="K38" s="27">
        <f t="shared" si="4"/>
        <v>12.216</v>
      </c>
      <c r="L38" s="28">
        <f t="shared" si="6"/>
        <v>125</v>
      </c>
      <c r="M38" s="27">
        <f t="shared" si="7"/>
        <v>1527</v>
      </c>
      <c r="N38" s="18" t="s">
        <v>588</v>
      </c>
      <c r="O38" s="34">
        <v>45204</v>
      </c>
      <c r="P38" s="46" t="s">
        <v>297</v>
      </c>
      <c r="Q38" s="44"/>
      <c r="R38" s="24"/>
      <c r="S38" s="24"/>
      <c r="T38" s="17"/>
      <c r="U38" s="6" t="s">
        <v>554</v>
      </c>
      <c r="V38" s="6" t="s">
        <v>553</v>
      </c>
    </row>
    <row r="39" spans="1:22" s="3" customFormat="1" ht="47.25">
      <c r="A39" s="20">
        <f t="shared" si="3"/>
        <v>29</v>
      </c>
      <c r="B39" s="39" t="s">
        <v>570</v>
      </c>
      <c r="C39" s="41" t="s">
        <v>52</v>
      </c>
      <c r="D39" s="40" t="s">
        <v>1075</v>
      </c>
      <c r="E39" s="24" t="s">
        <v>639</v>
      </c>
      <c r="F39" s="24" t="s">
        <v>970</v>
      </c>
      <c r="G39" s="28" t="s">
        <v>570</v>
      </c>
      <c r="H39" s="27">
        <f t="shared" si="0"/>
        <v>40000</v>
      </c>
      <c r="I39" s="28">
        <v>1</v>
      </c>
      <c r="J39" s="27">
        <v>40000</v>
      </c>
      <c r="K39" s="27">
        <f t="shared" si="4"/>
        <v>40000</v>
      </c>
      <c r="L39" s="28">
        <f t="shared" si="6"/>
        <v>1</v>
      </c>
      <c r="M39" s="27">
        <f t="shared" si="7"/>
        <v>40000</v>
      </c>
      <c r="N39" s="18" t="s">
        <v>589</v>
      </c>
      <c r="O39" s="34">
        <v>45203</v>
      </c>
      <c r="P39" s="46" t="s">
        <v>298</v>
      </c>
      <c r="Q39" s="44">
        <f aca="true" t="shared" si="8" ref="Q39:Q47">S39/R39</f>
        <v>39950</v>
      </c>
      <c r="R39" s="24">
        <f>I39</f>
        <v>1</v>
      </c>
      <c r="S39" s="24">
        <v>39950</v>
      </c>
      <c r="T39" s="17">
        <v>45222</v>
      </c>
      <c r="U39" s="6"/>
      <c r="V39" s="6"/>
    </row>
    <row r="40" spans="1:22" s="3" customFormat="1" ht="47.25">
      <c r="A40" s="20">
        <f t="shared" si="3"/>
        <v>30</v>
      </c>
      <c r="B40" s="39" t="s">
        <v>552</v>
      </c>
      <c r="C40" s="41" t="s">
        <v>53</v>
      </c>
      <c r="D40" s="40" t="s">
        <v>1075</v>
      </c>
      <c r="E40" s="24" t="s">
        <v>639</v>
      </c>
      <c r="F40" s="24" t="s">
        <v>971</v>
      </c>
      <c r="G40" s="28" t="s">
        <v>555</v>
      </c>
      <c r="H40" s="27">
        <f t="shared" si="0"/>
        <v>3.83542539748954</v>
      </c>
      <c r="I40" s="28">
        <v>239</v>
      </c>
      <c r="J40" s="27">
        <v>916.6666700000001</v>
      </c>
      <c r="K40" s="27">
        <f t="shared" si="4"/>
        <v>3.83542539748954</v>
      </c>
      <c r="L40" s="28">
        <f t="shared" si="6"/>
        <v>239</v>
      </c>
      <c r="M40" s="27">
        <f t="shared" si="7"/>
        <v>916.6666700000001</v>
      </c>
      <c r="N40" s="18" t="s">
        <v>590</v>
      </c>
      <c r="O40" s="34">
        <v>45201</v>
      </c>
      <c r="P40" s="46" t="s">
        <v>299</v>
      </c>
      <c r="Q40" s="44">
        <f t="shared" si="8"/>
        <v>3.8240167364016737</v>
      </c>
      <c r="R40" s="24">
        <f aca="true" t="shared" si="9" ref="R40:R59">I40</f>
        <v>239</v>
      </c>
      <c r="S40" s="24">
        <v>913.94</v>
      </c>
      <c r="T40" s="17">
        <v>45217</v>
      </c>
      <c r="U40" s="6"/>
      <c r="V40" s="6"/>
    </row>
    <row r="41" spans="1:22" s="3" customFormat="1" ht="63">
      <c r="A41" s="20">
        <f t="shared" si="3"/>
        <v>31</v>
      </c>
      <c r="B41" s="20" t="s">
        <v>591</v>
      </c>
      <c r="C41" s="41" t="s">
        <v>54</v>
      </c>
      <c r="D41" s="40" t="s">
        <v>1075</v>
      </c>
      <c r="E41" s="24" t="s">
        <v>556</v>
      </c>
      <c r="F41" s="24" t="s">
        <v>958</v>
      </c>
      <c r="G41" s="28" t="s">
        <v>591</v>
      </c>
      <c r="H41" s="27">
        <f t="shared" si="0"/>
        <v>1500</v>
      </c>
      <c r="I41" s="28">
        <v>1</v>
      </c>
      <c r="J41" s="27">
        <v>1500</v>
      </c>
      <c r="K41" s="27">
        <f t="shared" si="4"/>
        <v>1500</v>
      </c>
      <c r="L41" s="28">
        <f t="shared" si="6"/>
        <v>1</v>
      </c>
      <c r="M41" s="27">
        <f t="shared" si="7"/>
        <v>1500</v>
      </c>
      <c r="N41" s="18" t="s">
        <v>592</v>
      </c>
      <c r="O41" s="34">
        <v>45198</v>
      </c>
      <c r="P41" s="46" t="s">
        <v>300</v>
      </c>
      <c r="Q41" s="44">
        <f t="shared" si="8"/>
        <v>1500</v>
      </c>
      <c r="R41" s="24">
        <f t="shared" si="9"/>
        <v>1</v>
      </c>
      <c r="S41" s="24">
        <v>1500</v>
      </c>
      <c r="T41" s="17">
        <v>45218</v>
      </c>
      <c r="U41" s="6"/>
      <c r="V41" s="6"/>
    </row>
    <row r="42" spans="1:22" s="3" customFormat="1" ht="47.25">
      <c r="A42" s="20">
        <f t="shared" si="3"/>
        <v>32</v>
      </c>
      <c r="B42" s="20" t="s">
        <v>591</v>
      </c>
      <c r="C42" s="41" t="s">
        <v>55</v>
      </c>
      <c r="D42" s="40" t="s">
        <v>1075</v>
      </c>
      <c r="E42" s="24" t="s">
        <v>639</v>
      </c>
      <c r="F42" s="24" t="s">
        <v>972</v>
      </c>
      <c r="G42" s="28" t="s">
        <v>591</v>
      </c>
      <c r="H42" s="27">
        <f t="shared" si="0"/>
        <v>0.7446808510638298</v>
      </c>
      <c r="I42" s="28">
        <v>2350</v>
      </c>
      <c r="J42" s="27">
        <v>1750</v>
      </c>
      <c r="K42" s="27">
        <f t="shared" si="4"/>
        <v>0.7446808510638298</v>
      </c>
      <c r="L42" s="28">
        <f t="shared" si="6"/>
        <v>2350</v>
      </c>
      <c r="M42" s="27">
        <f t="shared" si="7"/>
        <v>1750</v>
      </c>
      <c r="N42" s="18" t="s">
        <v>593</v>
      </c>
      <c r="O42" s="34">
        <v>45194</v>
      </c>
      <c r="P42" s="46" t="s">
        <v>301</v>
      </c>
      <c r="Q42" s="44">
        <f t="shared" si="8"/>
        <v>0.8936170212765957</v>
      </c>
      <c r="R42" s="24">
        <f t="shared" si="9"/>
        <v>2350</v>
      </c>
      <c r="S42" s="24">
        <v>2100</v>
      </c>
      <c r="T42" s="17">
        <v>45218</v>
      </c>
      <c r="U42" s="6"/>
      <c r="V42" s="6"/>
    </row>
    <row r="43" spans="1:22" s="3" customFormat="1" ht="47.25">
      <c r="A43" s="20">
        <f t="shared" si="3"/>
        <v>33</v>
      </c>
      <c r="B43" s="39" t="s">
        <v>552</v>
      </c>
      <c r="C43" s="41" t="s">
        <v>56</v>
      </c>
      <c r="D43" s="40" t="s">
        <v>1075</v>
      </c>
      <c r="E43" s="24" t="s">
        <v>639</v>
      </c>
      <c r="F43" s="24" t="s">
        <v>980</v>
      </c>
      <c r="G43" s="28" t="s">
        <v>555</v>
      </c>
      <c r="H43" s="27">
        <f t="shared" si="0"/>
        <v>0.06431623846153846</v>
      </c>
      <c r="I43" s="28">
        <v>3900</v>
      </c>
      <c r="J43" s="27">
        <v>250.83333</v>
      </c>
      <c r="K43" s="27">
        <f t="shared" si="4"/>
        <v>0.06431623846153846</v>
      </c>
      <c r="L43" s="28">
        <f t="shared" si="6"/>
        <v>3900</v>
      </c>
      <c r="M43" s="27">
        <f t="shared" si="7"/>
        <v>250.83333</v>
      </c>
      <c r="N43" s="18" t="s">
        <v>594</v>
      </c>
      <c r="O43" s="34">
        <v>45194</v>
      </c>
      <c r="P43" s="46" t="s">
        <v>302</v>
      </c>
      <c r="Q43" s="44">
        <f t="shared" si="8"/>
        <v>0.06311282051282051</v>
      </c>
      <c r="R43" s="24">
        <f t="shared" si="9"/>
        <v>3900</v>
      </c>
      <c r="S43" s="24">
        <v>246.14</v>
      </c>
      <c r="T43" s="17">
        <v>45210</v>
      </c>
      <c r="U43" s="6"/>
      <c r="V43" s="6"/>
    </row>
    <row r="44" spans="1:22" s="16" customFormat="1" ht="47.25">
      <c r="A44" s="20">
        <f t="shared" si="3"/>
        <v>34</v>
      </c>
      <c r="B44" s="39" t="s">
        <v>570</v>
      </c>
      <c r="C44" s="41" t="s">
        <v>57</v>
      </c>
      <c r="D44" s="40" t="s">
        <v>1075</v>
      </c>
      <c r="E44" s="24" t="s">
        <v>556</v>
      </c>
      <c r="F44" s="24" t="s">
        <v>973</v>
      </c>
      <c r="G44" s="28" t="s">
        <v>570</v>
      </c>
      <c r="H44" s="27">
        <f t="shared" si="0"/>
        <v>1356.82</v>
      </c>
      <c r="I44" s="28">
        <v>1</v>
      </c>
      <c r="J44" s="27">
        <v>1356.82</v>
      </c>
      <c r="K44" s="27">
        <f t="shared" si="4"/>
        <v>1356.82</v>
      </c>
      <c r="L44" s="28">
        <f t="shared" si="6"/>
        <v>1</v>
      </c>
      <c r="M44" s="27">
        <f t="shared" si="7"/>
        <v>1356.82</v>
      </c>
      <c r="N44" s="18" t="s">
        <v>595</v>
      </c>
      <c r="O44" s="34">
        <v>45194</v>
      </c>
      <c r="P44" s="46" t="s">
        <v>303</v>
      </c>
      <c r="Q44" s="44"/>
      <c r="R44" s="24"/>
      <c r="S44" s="24"/>
      <c r="T44" s="17"/>
      <c r="U44" s="6" t="s">
        <v>558</v>
      </c>
      <c r="V44" s="6" t="s">
        <v>553</v>
      </c>
    </row>
    <row r="45" spans="1:22" s="3" customFormat="1" ht="47.25">
      <c r="A45" s="20">
        <f t="shared" si="3"/>
        <v>35</v>
      </c>
      <c r="B45" s="39" t="s">
        <v>552</v>
      </c>
      <c r="C45" s="41" t="s">
        <v>53</v>
      </c>
      <c r="D45" s="40" t="s">
        <v>1075</v>
      </c>
      <c r="E45" s="24" t="s">
        <v>639</v>
      </c>
      <c r="F45" s="24" t="s">
        <v>974</v>
      </c>
      <c r="G45" s="28" t="s">
        <v>555</v>
      </c>
      <c r="H45" s="27">
        <f t="shared" si="0"/>
        <v>3.83542539748954</v>
      </c>
      <c r="I45" s="28">
        <v>239</v>
      </c>
      <c r="J45" s="27">
        <v>916.6666700000001</v>
      </c>
      <c r="K45" s="27">
        <f t="shared" si="4"/>
        <v>3.83542539748954</v>
      </c>
      <c r="L45" s="28">
        <f t="shared" si="6"/>
        <v>239</v>
      </c>
      <c r="M45" s="27">
        <f t="shared" si="7"/>
        <v>916.6666700000001</v>
      </c>
      <c r="N45" s="18" t="s">
        <v>596</v>
      </c>
      <c r="O45" s="34">
        <v>45191</v>
      </c>
      <c r="P45" s="46" t="s">
        <v>304</v>
      </c>
      <c r="Q45" s="44"/>
      <c r="R45" s="24"/>
      <c r="S45" s="24"/>
      <c r="T45" s="17"/>
      <c r="U45" s="6" t="s">
        <v>554</v>
      </c>
      <c r="V45" s="6" t="s">
        <v>553</v>
      </c>
    </row>
    <row r="46" spans="1:22" s="3" customFormat="1" ht="63">
      <c r="A46" s="20">
        <f t="shared" si="3"/>
        <v>36</v>
      </c>
      <c r="B46" s="39" t="s">
        <v>552</v>
      </c>
      <c r="C46" s="41" t="s">
        <v>58</v>
      </c>
      <c r="D46" s="40" t="s">
        <v>1075</v>
      </c>
      <c r="E46" s="24" t="s">
        <v>639</v>
      </c>
      <c r="F46" s="24" t="s">
        <v>975</v>
      </c>
      <c r="G46" s="28" t="s">
        <v>555</v>
      </c>
      <c r="H46" s="27">
        <f t="shared" si="0"/>
        <v>0.8895582289156626</v>
      </c>
      <c r="I46" s="28">
        <v>830</v>
      </c>
      <c r="J46" s="27">
        <v>738.3333299999999</v>
      </c>
      <c r="K46" s="27">
        <f t="shared" si="4"/>
        <v>0.8895582289156626</v>
      </c>
      <c r="L46" s="28">
        <f t="shared" si="6"/>
        <v>830</v>
      </c>
      <c r="M46" s="27">
        <f t="shared" si="7"/>
        <v>738.3333299999999</v>
      </c>
      <c r="N46" s="18" t="s">
        <v>597</v>
      </c>
      <c r="O46" s="34">
        <v>45189</v>
      </c>
      <c r="P46" s="46" t="s">
        <v>305</v>
      </c>
      <c r="Q46" s="44">
        <f t="shared" si="8"/>
        <v>0.7929036144578313</v>
      </c>
      <c r="R46" s="24">
        <f t="shared" si="9"/>
        <v>830</v>
      </c>
      <c r="S46" s="24">
        <v>658.11</v>
      </c>
      <c r="T46" s="17">
        <v>45210</v>
      </c>
      <c r="U46" s="6"/>
      <c r="V46" s="6"/>
    </row>
    <row r="47" spans="1:22" s="3" customFormat="1" ht="63">
      <c r="A47" s="20">
        <f t="shared" si="3"/>
        <v>37</v>
      </c>
      <c r="B47" s="39" t="s">
        <v>552</v>
      </c>
      <c r="C47" s="41" t="s">
        <v>59</v>
      </c>
      <c r="D47" s="40" t="s">
        <v>1075</v>
      </c>
      <c r="E47" s="24" t="s">
        <v>556</v>
      </c>
      <c r="F47" s="24" t="s">
        <v>957</v>
      </c>
      <c r="G47" s="28" t="s">
        <v>555</v>
      </c>
      <c r="H47" s="27">
        <f t="shared" si="0"/>
        <v>137.165</v>
      </c>
      <c r="I47" s="28">
        <v>2</v>
      </c>
      <c r="J47" s="27">
        <v>274.33</v>
      </c>
      <c r="K47" s="27">
        <f t="shared" si="4"/>
        <v>137.165</v>
      </c>
      <c r="L47" s="28">
        <f t="shared" si="6"/>
        <v>2</v>
      </c>
      <c r="M47" s="27">
        <f t="shared" si="7"/>
        <v>274.33</v>
      </c>
      <c r="N47" s="18" t="s">
        <v>598</v>
      </c>
      <c r="O47" s="34">
        <v>45187</v>
      </c>
      <c r="P47" s="46" t="s">
        <v>306</v>
      </c>
      <c r="Q47" s="44">
        <f t="shared" si="8"/>
        <v>137.165</v>
      </c>
      <c r="R47" s="24">
        <f t="shared" si="9"/>
        <v>2</v>
      </c>
      <c r="S47" s="24">
        <v>274.33</v>
      </c>
      <c r="T47" s="17">
        <v>45210</v>
      </c>
      <c r="U47" s="6"/>
      <c r="V47" s="6"/>
    </row>
    <row r="48" spans="1:22" s="3" customFormat="1" ht="63">
      <c r="A48" s="20">
        <f t="shared" si="3"/>
        <v>38</v>
      </c>
      <c r="B48" s="39" t="s">
        <v>591</v>
      </c>
      <c r="C48" s="41" t="s">
        <v>54</v>
      </c>
      <c r="D48" s="40" t="s">
        <v>1075</v>
      </c>
      <c r="E48" s="24" t="s">
        <v>556</v>
      </c>
      <c r="F48" s="24" t="s">
        <v>976</v>
      </c>
      <c r="G48" s="28" t="s">
        <v>591</v>
      </c>
      <c r="H48" s="27">
        <f t="shared" si="0"/>
        <v>1500</v>
      </c>
      <c r="I48" s="28">
        <v>1</v>
      </c>
      <c r="J48" s="27">
        <v>1500</v>
      </c>
      <c r="K48" s="27">
        <f t="shared" si="4"/>
        <v>1500</v>
      </c>
      <c r="L48" s="28">
        <f t="shared" si="6"/>
        <v>1</v>
      </c>
      <c r="M48" s="27">
        <f t="shared" si="7"/>
        <v>1500</v>
      </c>
      <c r="N48" s="18" t="s">
        <v>599</v>
      </c>
      <c r="O48" s="34">
        <v>45183</v>
      </c>
      <c r="P48" s="46" t="s">
        <v>307</v>
      </c>
      <c r="Q48" s="44"/>
      <c r="R48" s="24"/>
      <c r="S48" s="24"/>
      <c r="T48" s="17"/>
      <c r="U48" s="6" t="s">
        <v>554</v>
      </c>
      <c r="V48" s="6" t="s">
        <v>553</v>
      </c>
    </row>
    <row r="49" spans="1:22" s="3" customFormat="1" ht="47.25">
      <c r="A49" s="20">
        <f t="shared" si="3"/>
        <v>39</v>
      </c>
      <c r="B49" s="39" t="s">
        <v>591</v>
      </c>
      <c r="C49" s="41" t="s">
        <v>60</v>
      </c>
      <c r="D49" s="40" t="s">
        <v>1075</v>
      </c>
      <c r="E49" s="24" t="s">
        <v>944</v>
      </c>
      <c r="F49" s="24" t="s">
        <v>977</v>
      </c>
      <c r="G49" s="28" t="s">
        <v>591</v>
      </c>
      <c r="H49" s="27">
        <f t="shared" si="0"/>
        <v>18.75</v>
      </c>
      <c r="I49" s="28">
        <v>20</v>
      </c>
      <c r="J49" s="27">
        <v>375</v>
      </c>
      <c r="K49" s="27">
        <f t="shared" si="4"/>
        <v>18.75</v>
      </c>
      <c r="L49" s="28">
        <f t="shared" si="6"/>
        <v>20</v>
      </c>
      <c r="M49" s="27">
        <f t="shared" si="7"/>
        <v>375</v>
      </c>
      <c r="N49" s="18" t="s">
        <v>600</v>
      </c>
      <c r="O49" s="34">
        <v>45182</v>
      </c>
      <c r="P49" s="46" t="s">
        <v>308</v>
      </c>
      <c r="Q49" s="44"/>
      <c r="R49" s="24"/>
      <c r="S49" s="24"/>
      <c r="T49" s="17"/>
      <c r="U49" s="6" t="s">
        <v>558</v>
      </c>
      <c r="V49" s="6" t="s">
        <v>553</v>
      </c>
    </row>
    <row r="50" spans="1:22" s="3" customFormat="1" ht="47.25">
      <c r="A50" s="20">
        <f t="shared" si="3"/>
        <v>40</v>
      </c>
      <c r="B50" s="39" t="s">
        <v>552</v>
      </c>
      <c r="C50" s="41" t="s">
        <v>61</v>
      </c>
      <c r="D50" s="40" t="s">
        <v>1075</v>
      </c>
      <c r="E50" s="24" t="s">
        <v>944</v>
      </c>
      <c r="F50" s="24" t="s">
        <v>978</v>
      </c>
      <c r="G50" s="28" t="s">
        <v>555</v>
      </c>
      <c r="H50" s="27">
        <f t="shared" si="0"/>
        <v>0.014433551307189542</v>
      </c>
      <c r="I50" s="28">
        <v>30600</v>
      </c>
      <c r="J50" s="27">
        <v>441.66667</v>
      </c>
      <c r="K50" s="27">
        <f t="shared" si="4"/>
        <v>0.014433551307189542</v>
      </c>
      <c r="L50" s="28">
        <f t="shared" si="6"/>
        <v>30600</v>
      </c>
      <c r="M50" s="27">
        <f t="shared" si="7"/>
        <v>441.66667</v>
      </c>
      <c r="N50" s="18" t="s">
        <v>601</v>
      </c>
      <c r="O50" s="34">
        <v>45182</v>
      </c>
      <c r="P50" s="46" t="s">
        <v>309</v>
      </c>
      <c r="Q50" s="44">
        <f aca="true" t="shared" si="10" ref="Q50:Q55">S50/R50</f>
        <v>0.014411764705882353</v>
      </c>
      <c r="R50" s="24">
        <f t="shared" si="9"/>
        <v>30600</v>
      </c>
      <c r="S50" s="24">
        <v>441</v>
      </c>
      <c r="T50" s="17">
        <v>45198</v>
      </c>
      <c r="U50" s="6"/>
      <c r="V50" s="6"/>
    </row>
    <row r="51" spans="1:22" s="3" customFormat="1" ht="47.25">
      <c r="A51" s="20">
        <f t="shared" si="3"/>
        <v>41</v>
      </c>
      <c r="B51" s="39" t="s">
        <v>552</v>
      </c>
      <c r="C51" s="41" t="s">
        <v>62</v>
      </c>
      <c r="D51" s="40" t="s">
        <v>1075</v>
      </c>
      <c r="E51" s="24" t="s">
        <v>639</v>
      </c>
      <c r="F51" s="24" t="s">
        <v>979</v>
      </c>
      <c r="G51" s="28" t="s">
        <v>555</v>
      </c>
      <c r="H51" s="27">
        <f t="shared" si="0"/>
        <v>0.30595238</v>
      </c>
      <c r="I51" s="28">
        <v>3500</v>
      </c>
      <c r="J51" s="27">
        <v>1070.8333300000002</v>
      </c>
      <c r="K51" s="27">
        <f t="shared" si="4"/>
        <v>0.30595238</v>
      </c>
      <c r="L51" s="28">
        <f t="shared" si="6"/>
        <v>3500</v>
      </c>
      <c r="M51" s="27">
        <f t="shared" si="7"/>
        <v>1070.8333300000002</v>
      </c>
      <c r="N51" s="18" t="s">
        <v>602</v>
      </c>
      <c r="O51" s="34">
        <v>45177</v>
      </c>
      <c r="P51" s="46" t="s">
        <v>310</v>
      </c>
      <c r="Q51" s="44">
        <f t="shared" si="10"/>
        <v>0.30593714285714285</v>
      </c>
      <c r="R51" s="24">
        <f t="shared" si="9"/>
        <v>3500</v>
      </c>
      <c r="S51" s="24">
        <v>1070.78</v>
      </c>
      <c r="T51" s="17">
        <v>45203</v>
      </c>
      <c r="U51" s="6"/>
      <c r="V51" s="6"/>
    </row>
    <row r="52" spans="1:22" s="3" customFormat="1" ht="47.25">
      <c r="A52" s="20">
        <f t="shared" si="3"/>
        <v>42</v>
      </c>
      <c r="B52" s="39" t="s">
        <v>552</v>
      </c>
      <c r="C52" s="41" t="s">
        <v>63</v>
      </c>
      <c r="D52" s="40" t="s">
        <v>1075</v>
      </c>
      <c r="E52" s="24" t="s">
        <v>639</v>
      </c>
      <c r="F52" s="24" t="s">
        <v>979</v>
      </c>
      <c r="G52" s="28" t="s">
        <v>603</v>
      </c>
      <c r="H52" s="27">
        <f t="shared" si="0"/>
        <v>140</v>
      </c>
      <c r="I52" s="28">
        <v>3.5</v>
      </c>
      <c r="J52" s="27">
        <v>490</v>
      </c>
      <c r="K52" s="27">
        <f t="shared" si="4"/>
        <v>140</v>
      </c>
      <c r="L52" s="28">
        <f t="shared" si="6"/>
        <v>3.5</v>
      </c>
      <c r="M52" s="27">
        <f t="shared" si="7"/>
        <v>490</v>
      </c>
      <c r="N52" s="18" t="s">
        <v>604</v>
      </c>
      <c r="O52" s="34">
        <v>45177</v>
      </c>
      <c r="P52" s="46" t="s">
        <v>311</v>
      </c>
      <c r="Q52" s="44">
        <f t="shared" si="10"/>
        <v>125.74285714285715</v>
      </c>
      <c r="R52" s="24">
        <f t="shared" si="9"/>
        <v>3.5</v>
      </c>
      <c r="S52" s="23">
        <v>440.1</v>
      </c>
      <c r="T52" s="17">
        <v>45195</v>
      </c>
      <c r="U52" s="6"/>
      <c r="V52" s="6"/>
    </row>
    <row r="53" spans="1:22" s="3" customFormat="1" ht="63">
      <c r="A53" s="20">
        <f t="shared" si="3"/>
        <v>43</v>
      </c>
      <c r="B53" s="39" t="s">
        <v>552</v>
      </c>
      <c r="C53" s="41" t="s">
        <v>64</v>
      </c>
      <c r="D53" s="40" t="s">
        <v>1075</v>
      </c>
      <c r="E53" s="24" t="s">
        <v>639</v>
      </c>
      <c r="F53" s="24" t="s">
        <v>979</v>
      </c>
      <c r="G53" s="28" t="s">
        <v>555</v>
      </c>
      <c r="H53" s="27">
        <f t="shared" si="0"/>
        <v>0.1218432636377928</v>
      </c>
      <c r="I53" s="28">
        <v>12722</v>
      </c>
      <c r="J53" s="27">
        <v>1550.09</v>
      </c>
      <c r="K53" s="27">
        <f t="shared" si="4"/>
        <v>0.1218432636377928</v>
      </c>
      <c r="L53" s="28">
        <f t="shared" si="6"/>
        <v>12722</v>
      </c>
      <c r="M53" s="27">
        <f t="shared" si="7"/>
        <v>1550.09</v>
      </c>
      <c r="N53" s="18" t="s">
        <v>605</v>
      </c>
      <c r="O53" s="34">
        <v>45177</v>
      </c>
      <c r="P53" s="46" t="s">
        <v>312</v>
      </c>
      <c r="Q53" s="44">
        <f t="shared" si="10"/>
        <v>0.1216554000943248</v>
      </c>
      <c r="R53" s="24">
        <f t="shared" si="9"/>
        <v>12722</v>
      </c>
      <c r="S53" s="23">
        <v>1547.7</v>
      </c>
      <c r="T53" s="17">
        <v>45196</v>
      </c>
      <c r="U53" s="6"/>
      <c r="V53" s="6"/>
    </row>
    <row r="54" spans="1:22" s="3" customFormat="1" ht="47.25">
      <c r="A54" s="20">
        <f t="shared" si="3"/>
        <v>44</v>
      </c>
      <c r="B54" s="39" t="s">
        <v>552</v>
      </c>
      <c r="C54" s="41" t="s">
        <v>65</v>
      </c>
      <c r="D54" s="40" t="s">
        <v>1075</v>
      </c>
      <c r="E54" s="24" t="s">
        <v>639</v>
      </c>
      <c r="F54" s="24" t="s">
        <v>981</v>
      </c>
      <c r="G54" s="28" t="s">
        <v>606</v>
      </c>
      <c r="H54" s="27">
        <f t="shared" si="0"/>
        <v>222.9125</v>
      </c>
      <c r="I54" s="28">
        <v>4</v>
      </c>
      <c r="J54" s="27">
        <v>891.65</v>
      </c>
      <c r="K54" s="27">
        <f t="shared" si="4"/>
        <v>222.9125</v>
      </c>
      <c r="L54" s="28">
        <f t="shared" si="6"/>
        <v>4</v>
      </c>
      <c r="M54" s="27">
        <f t="shared" si="7"/>
        <v>891.65</v>
      </c>
      <c r="N54" s="18" t="s">
        <v>607</v>
      </c>
      <c r="O54" s="34">
        <v>45176</v>
      </c>
      <c r="P54" s="46" t="s">
        <v>313</v>
      </c>
      <c r="Q54" s="44">
        <f t="shared" si="10"/>
        <v>183.265</v>
      </c>
      <c r="R54" s="24">
        <f t="shared" si="9"/>
        <v>4</v>
      </c>
      <c r="S54" s="23">
        <v>733.06</v>
      </c>
      <c r="T54" s="17">
        <v>45194</v>
      </c>
      <c r="U54" s="6"/>
      <c r="V54" s="6"/>
    </row>
    <row r="55" spans="1:22" s="3" customFormat="1" ht="63">
      <c r="A55" s="20">
        <f t="shared" si="3"/>
        <v>45</v>
      </c>
      <c r="B55" s="39" t="s">
        <v>552</v>
      </c>
      <c r="C55" s="41" t="s">
        <v>66</v>
      </c>
      <c r="D55" s="40" t="s">
        <v>1075</v>
      </c>
      <c r="E55" s="24" t="s">
        <v>556</v>
      </c>
      <c r="F55" s="24" t="s">
        <v>957</v>
      </c>
      <c r="G55" s="28" t="s">
        <v>555</v>
      </c>
      <c r="H55" s="21">
        <f t="shared" si="0"/>
        <v>145.66</v>
      </c>
      <c r="I55" s="20">
        <v>8</v>
      </c>
      <c r="J55" s="21">
        <v>1165.28</v>
      </c>
      <c r="K55" s="21">
        <f t="shared" si="4"/>
        <v>145.66</v>
      </c>
      <c r="L55" s="20">
        <f t="shared" si="6"/>
        <v>8</v>
      </c>
      <c r="M55" s="21">
        <f t="shared" si="7"/>
        <v>1165.28</v>
      </c>
      <c r="N55" s="18" t="s">
        <v>608</v>
      </c>
      <c r="O55" s="34">
        <v>45174</v>
      </c>
      <c r="P55" s="46" t="s">
        <v>314</v>
      </c>
      <c r="Q55" s="44">
        <f t="shared" si="10"/>
        <v>144.2</v>
      </c>
      <c r="R55" s="24">
        <f t="shared" si="9"/>
        <v>8</v>
      </c>
      <c r="S55" s="23">
        <v>1153.6</v>
      </c>
      <c r="T55" s="17">
        <v>45189</v>
      </c>
      <c r="U55" s="6"/>
      <c r="V55" s="6"/>
    </row>
    <row r="56" spans="1:22" s="3" customFormat="1" ht="47.25">
      <c r="A56" s="20">
        <f t="shared" si="3"/>
        <v>46</v>
      </c>
      <c r="B56" s="39" t="s">
        <v>552</v>
      </c>
      <c r="C56" s="41" t="s">
        <v>67</v>
      </c>
      <c r="D56" s="40" t="s">
        <v>1075</v>
      </c>
      <c r="E56" s="24" t="s">
        <v>639</v>
      </c>
      <c r="F56" s="24" t="s">
        <v>982</v>
      </c>
      <c r="G56" s="28" t="s">
        <v>555</v>
      </c>
      <c r="H56" s="21">
        <f t="shared" si="0"/>
        <v>3.35</v>
      </c>
      <c r="I56" s="20">
        <v>600</v>
      </c>
      <c r="J56" s="21">
        <v>2010</v>
      </c>
      <c r="K56" s="21">
        <f t="shared" si="4"/>
        <v>3.35</v>
      </c>
      <c r="L56" s="20">
        <f t="shared" si="6"/>
        <v>600</v>
      </c>
      <c r="M56" s="21">
        <f t="shared" si="7"/>
        <v>2010</v>
      </c>
      <c r="N56" s="18" t="s">
        <v>609</v>
      </c>
      <c r="O56" s="34">
        <v>45168</v>
      </c>
      <c r="P56" s="46" t="s">
        <v>315</v>
      </c>
      <c r="Q56" s="45"/>
      <c r="R56" s="24"/>
      <c r="S56" s="27"/>
      <c r="T56" s="17"/>
      <c r="U56" s="6" t="s">
        <v>558</v>
      </c>
      <c r="V56" s="6" t="s">
        <v>553</v>
      </c>
    </row>
    <row r="57" spans="1:22" s="3" customFormat="1" ht="63">
      <c r="A57" s="20">
        <f t="shared" si="3"/>
        <v>47</v>
      </c>
      <c r="B57" s="39" t="s">
        <v>552</v>
      </c>
      <c r="C57" s="41" t="s">
        <v>68</v>
      </c>
      <c r="D57" s="40" t="s">
        <v>1075</v>
      </c>
      <c r="E57" s="24" t="s">
        <v>556</v>
      </c>
      <c r="F57" s="24" t="s">
        <v>963</v>
      </c>
      <c r="G57" s="28" t="s">
        <v>555</v>
      </c>
      <c r="H57" s="21">
        <f t="shared" si="0"/>
        <v>7</v>
      </c>
      <c r="I57" s="20">
        <v>133</v>
      </c>
      <c r="J57" s="21">
        <v>931</v>
      </c>
      <c r="K57" s="21">
        <f t="shared" si="4"/>
        <v>7</v>
      </c>
      <c r="L57" s="20">
        <f t="shared" si="6"/>
        <v>133</v>
      </c>
      <c r="M57" s="21">
        <f t="shared" si="7"/>
        <v>931</v>
      </c>
      <c r="N57" s="18" t="s">
        <v>610</v>
      </c>
      <c r="O57" s="34">
        <v>45166</v>
      </c>
      <c r="P57" s="46" t="s">
        <v>316</v>
      </c>
      <c r="Q57" s="44"/>
      <c r="R57" s="24"/>
      <c r="S57" s="23"/>
      <c r="T57" s="17"/>
      <c r="U57" s="6" t="s">
        <v>558</v>
      </c>
      <c r="V57" s="6" t="s">
        <v>553</v>
      </c>
    </row>
    <row r="58" spans="1:22" s="3" customFormat="1" ht="78.75">
      <c r="A58" s="20">
        <f t="shared" si="3"/>
        <v>48</v>
      </c>
      <c r="B58" s="39" t="s">
        <v>570</v>
      </c>
      <c r="C58" s="41" t="s">
        <v>69</v>
      </c>
      <c r="D58" s="40" t="s">
        <v>1075</v>
      </c>
      <c r="E58" s="24" t="s">
        <v>901</v>
      </c>
      <c r="F58" s="24" t="s">
        <v>983</v>
      </c>
      <c r="G58" s="28" t="s">
        <v>555</v>
      </c>
      <c r="H58" s="21">
        <f t="shared" si="0"/>
        <v>71.51741604477611</v>
      </c>
      <c r="I58" s="20">
        <v>1072</v>
      </c>
      <c r="J58" s="21">
        <v>76666.67</v>
      </c>
      <c r="K58" s="21">
        <f t="shared" si="4"/>
        <v>71.51741604477611</v>
      </c>
      <c r="L58" s="20">
        <f t="shared" si="6"/>
        <v>1072</v>
      </c>
      <c r="M58" s="21">
        <f t="shared" si="7"/>
        <v>76666.67</v>
      </c>
      <c r="N58" s="18" t="s">
        <v>611</v>
      </c>
      <c r="O58" s="34">
        <v>45168</v>
      </c>
      <c r="P58" s="46" t="s">
        <v>317</v>
      </c>
      <c r="Q58" s="44"/>
      <c r="R58" s="24"/>
      <c r="S58" s="23"/>
      <c r="T58" s="17"/>
      <c r="U58" s="6" t="s">
        <v>558</v>
      </c>
      <c r="V58" s="6" t="s">
        <v>553</v>
      </c>
    </row>
    <row r="59" spans="1:22" s="3" customFormat="1" ht="63">
      <c r="A59" s="20">
        <f t="shared" si="3"/>
        <v>49</v>
      </c>
      <c r="B59" s="39" t="s">
        <v>552</v>
      </c>
      <c r="C59" s="41" t="s">
        <v>70</v>
      </c>
      <c r="D59" s="40" t="s">
        <v>1075</v>
      </c>
      <c r="E59" s="24" t="s">
        <v>556</v>
      </c>
      <c r="F59" s="24" t="s">
        <v>957</v>
      </c>
      <c r="G59" s="28" t="s">
        <v>555</v>
      </c>
      <c r="H59" s="21">
        <f t="shared" si="0"/>
        <v>190.09</v>
      </c>
      <c r="I59" s="20">
        <v>2</v>
      </c>
      <c r="J59" s="21">
        <v>380.18</v>
      </c>
      <c r="K59" s="21">
        <f t="shared" si="4"/>
        <v>190.09</v>
      </c>
      <c r="L59" s="20">
        <f t="shared" si="6"/>
        <v>2</v>
      </c>
      <c r="M59" s="21">
        <f t="shared" si="7"/>
        <v>380.18</v>
      </c>
      <c r="N59" s="18" t="s">
        <v>612</v>
      </c>
      <c r="O59" s="34">
        <v>45166</v>
      </c>
      <c r="P59" s="46" t="s">
        <v>318</v>
      </c>
      <c r="Q59" s="44"/>
      <c r="R59" s="24">
        <f t="shared" si="9"/>
        <v>2</v>
      </c>
      <c r="S59" s="23">
        <v>379.47</v>
      </c>
      <c r="T59" s="17">
        <v>45187</v>
      </c>
      <c r="U59" s="6"/>
      <c r="V59" s="6"/>
    </row>
    <row r="60" spans="1:22" s="22" customFormat="1" ht="47.25">
      <c r="A60" s="20">
        <f t="shared" si="3"/>
        <v>50</v>
      </c>
      <c r="B60" s="39" t="s">
        <v>552</v>
      </c>
      <c r="C60" s="41" t="s">
        <v>71</v>
      </c>
      <c r="D60" s="40" t="s">
        <v>1075</v>
      </c>
      <c r="E60" s="24" t="s">
        <v>639</v>
      </c>
      <c r="F60" s="24" t="s">
        <v>979</v>
      </c>
      <c r="G60" s="28" t="s">
        <v>555</v>
      </c>
      <c r="H60" s="21">
        <f t="shared" si="0"/>
        <v>0.5676860841423947</v>
      </c>
      <c r="I60" s="20">
        <v>618</v>
      </c>
      <c r="J60" s="21">
        <v>350.83</v>
      </c>
      <c r="K60" s="21">
        <f t="shared" si="4"/>
        <v>0.5676860841423947</v>
      </c>
      <c r="L60" s="20">
        <f t="shared" si="6"/>
        <v>618</v>
      </c>
      <c r="M60" s="21">
        <f t="shared" si="7"/>
        <v>350.83</v>
      </c>
      <c r="N60" s="18" t="s">
        <v>613</v>
      </c>
      <c r="O60" s="34">
        <v>45153</v>
      </c>
      <c r="P60" s="46" t="s">
        <v>319</v>
      </c>
      <c r="Q60" s="44"/>
      <c r="R60" s="24"/>
      <c r="S60" s="23"/>
      <c r="T60" s="17"/>
      <c r="U60" s="6" t="s">
        <v>558</v>
      </c>
      <c r="V60" s="6" t="s">
        <v>553</v>
      </c>
    </row>
    <row r="61" spans="1:22" s="4" customFormat="1" ht="63">
      <c r="A61" s="20">
        <f t="shared" si="3"/>
        <v>51</v>
      </c>
      <c r="B61" s="39" t="s">
        <v>552</v>
      </c>
      <c r="C61" s="41" t="s">
        <v>66</v>
      </c>
      <c r="D61" s="40" t="s">
        <v>1075</v>
      </c>
      <c r="E61" s="24" t="s">
        <v>556</v>
      </c>
      <c r="F61" s="24" t="s">
        <v>957</v>
      </c>
      <c r="G61" s="28" t="s">
        <v>555</v>
      </c>
      <c r="H61" s="21">
        <f t="shared" si="0"/>
        <v>145.66</v>
      </c>
      <c r="I61" s="20">
        <v>8</v>
      </c>
      <c r="J61" s="21">
        <v>1165.28</v>
      </c>
      <c r="K61" s="21">
        <f t="shared" si="4"/>
        <v>145.66</v>
      </c>
      <c r="L61" s="20">
        <f t="shared" si="6"/>
        <v>8</v>
      </c>
      <c r="M61" s="21">
        <f t="shared" si="7"/>
        <v>1165.28</v>
      </c>
      <c r="N61" s="18" t="s">
        <v>614</v>
      </c>
      <c r="O61" s="34">
        <v>45146</v>
      </c>
      <c r="P61" s="46" t="s">
        <v>320</v>
      </c>
      <c r="Q61" s="44"/>
      <c r="R61" s="24"/>
      <c r="S61" s="23"/>
      <c r="T61" s="17"/>
      <c r="U61" s="6" t="s">
        <v>554</v>
      </c>
      <c r="V61" s="6" t="s">
        <v>553</v>
      </c>
    </row>
    <row r="62" spans="1:22" s="4" customFormat="1" ht="59.25" customHeight="1">
      <c r="A62" s="20">
        <f t="shared" si="3"/>
        <v>52</v>
      </c>
      <c r="B62" s="39" t="s">
        <v>552</v>
      </c>
      <c r="C62" s="41" t="s">
        <v>68</v>
      </c>
      <c r="D62" s="40" t="s">
        <v>1075</v>
      </c>
      <c r="E62" s="24" t="s">
        <v>556</v>
      </c>
      <c r="F62" s="24" t="s">
        <v>984</v>
      </c>
      <c r="G62" s="28" t="s">
        <v>555</v>
      </c>
      <c r="H62" s="21">
        <f t="shared" si="0"/>
        <v>7</v>
      </c>
      <c r="I62" s="20">
        <v>133</v>
      </c>
      <c r="J62" s="21">
        <v>931</v>
      </c>
      <c r="K62" s="21">
        <f t="shared" si="4"/>
        <v>7</v>
      </c>
      <c r="L62" s="20">
        <f t="shared" si="6"/>
        <v>133</v>
      </c>
      <c r="M62" s="21">
        <f t="shared" si="7"/>
        <v>931</v>
      </c>
      <c r="N62" s="18" t="s">
        <v>615</v>
      </c>
      <c r="O62" s="34">
        <v>45142</v>
      </c>
      <c r="P62" s="46" t="s">
        <v>321</v>
      </c>
      <c r="Q62" s="44"/>
      <c r="R62" s="24"/>
      <c r="S62" s="23"/>
      <c r="T62" s="17"/>
      <c r="U62" s="6" t="s">
        <v>554</v>
      </c>
      <c r="V62" s="6" t="s">
        <v>553</v>
      </c>
    </row>
    <row r="63" spans="1:22" s="5" customFormat="1" ht="47.25">
      <c r="A63" s="20">
        <f t="shared" si="3"/>
        <v>53</v>
      </c>
      <c r="B63" s="39" t="s">
        <v>552</v>
      </c>
      <c r="C63" s="41" t="s">
        <v>72</v>
      </c>
      <c r="D63" s="40" t="s">
        <v>1075</v>
      </c>
      <c r="E63" s="24" t="s">
        <v>639</v>
      </c>
      <c r="F63" s="24" t="s">
        <v>985</v>
      </c>
      <c r="G63" s="28" t="s">
        <v>555</v>
      </c>
      <c r="H63" s="21">
        <f t="shared" si="0"/>
        <v>5.309428571428572</v>
      </c>
      <c r="I63" s="20">
        <v>35</v>
      </c>
      <c r="J63" s="21">
        <v>185.83</v>
      </c>
      <c r="K63" s="21">
        <f t="shared" si="4"/>
        <v>5.309428571428572</v>
      </c>
      <c r="L63" s="20">
        <f t="shared" si="6"/>
        <v>35</v>
      </c>
      <c r="M63" s="21">
        <f t="shared" si="7"/>
        <v>185.83</v>
      </c>
      <c r="N63" s="18" t="s">
        <v>616</v>
      </c>
      <c r="O63" s="34">
        <v>45141</v>
      </c>
      <c r="P63" s="46" t="s">
        <v>322</v>
      </c>
      <c r="Q63" s="44"/>
      <c r="R63" s="24">
        <f aca="true" t="shared" si="11" ref="R63:R73">I63</f>
        <v>35</v>
      </c>
      <c r="S63" s="23">
        <v>174.33</v>
      </c>
      <c r="T63" s="17">
        <v>45160</v>
      </c>
      <c r="U63" s="6"/>
      <c r="V63" s="6"/>
    </row>
    <row r="64" spans="1:22" ht="78.75">
      <c r="A64" s="20">
        <f t="shared" si="3"/>
        <v>54</v>
      </c>
      <c r="B64" s="39" t="s">
        <v>570</v>
      </c>
      <c r="C64" s="41" t="s">
        <v>73</v>
      </c>
      <c r="D64" s="40" t="s">
        <v>1075</v>
      </c>
      <c r="E64" s="24" t="s">
        <v>556</v>
      </c>
      <c r="F64" s="24" t="s">
        <v>986</v>
      </c>
      <c r="G64" s="28" t="s">
        <v>555</v>
      </c>
      <c r="H64" s="21">
        <f t="shared" si="0"/>
        <v>18.759999999999998</v>
      </c>
      <c r="I64" s="20">
        <v>114</v>
      </c>
      <c r="J64" s="21">
        <v>2138.64</v>
      </c>
      <c r="K64" s="21">
        <f t="shared" si="4"/>
        <v>18.759999999999998</v>
      </c>
      <c r="L64" s="20">
        <f t="shared" si="6"/>
        <v>114</v>
      </c>
      <c r="M64" s="21">
        <f t="shared" si="7"/>
        <v>2138.64</v>
      </c>
      <c r="N64" s="18" t="s">
        <v>617</v>
      </c>
      <c r="O64" s="34">
        <v>45141</v>
      </c>
      <c r="P64" s="46" t="s">
        <v>323</v>
      </c>
      <c r="Q64" s="44"/>
      <c r="R64" s="24">
        <f t="shared" si="11"/>
        <v>114</v>
      </c>
      <c r="S64" s="23">
        <v>2138.64</v>
      </c>
      <c r="T64" s="17">
        <v>45163</v>
      </c>
      <c r="U64" s="6"/>
      <c r="V64" s="6"/>
    </row>
    <row r="65" spans="1:22" ht="78.75">
      <c r="A65" s="20">
        <f t="shared" si="3"/>
        <v>55</v>
      </c>
      <c r="B65" s="39" t="s">
        <v>570</v>
      </c>
      <c r="C65" s="41" t="s">
        <v>74</v>
      </c>
      <c r="D65" s="40" t="s">
        <v>1075</v>
      </c>
      <c r="E65" s="24" t="s">
        <v>556</v>
      </c>
      <c r="F65" s="24" t="s">
        <v>790</v>
      </c>
      <c r="G65" s="28" t="s">
        <v>555</v>
      </c>
      <c r="H65" s="21">
        <f t="shared" si="0"/>
        <v>63531.07</v>
      </c>
      <c r="I65" s="20">
        <v>1</v>
      </c>
      <c r="J65" s="21">
        <v>63531.07</v>
      </c>
      <c r="K65" s="21">
        <f t="shared" si="4"/>
        <v>63531.07</v>
      </c>
      <c r="L65" s="20">
        <f t="shared" si="6"/>
        <v>1</v>
      </c>
      <c r="M65" s="21">
        <f t="shared" si="7"/>
        <v>63531.07</v>
      </c>
      <c r="N65" s="18" t="s">
        <v>618</v>
      </c>
      <c r="O65" s="34">
        <v>45140</v>
      </c>
      <c r="P65" s="47" t="s">
        <v>324</v>
      </c>
      <c r="Q65" s="44"/>
      <c r="R65" s="24"/>
      <c r="S65" s="23"/>
      <c r="T65" s="17"/>
      <c r="U65" s="6" t="s">
        <v>558</v>
      </c>
      <c r="V65" s="6" t="s">
        <v>553</v>
      </c>
    </row>
    <row r="66" spans="1:22" ht="63">
      <c r="A66" s="20">
        <f t="shared" si="3"/>
        <v>56</v>
      </c>
      <c r="B66" s="39" t="s">
        <v>552</v>
      </c>
      <c r="C66" s="41" t="s">
        <v>75</v>
      </c>
      <c r="D66" s="40" t="s">
        <v>1075</v>
      </c>
      <c r="E66" s="24" t="s">
        <v>639</v>
      </c>
      <c r="F66" s="24" t="s">
        <v>979</v>
      </c>
      <c r="G66" s="28" t="s">
        <v>555</v>
      </c>
      <c r="H66" s="21">
        <f t="shared" si="0"/>
        <v>0.25396100427350426</v>
      </c>
      <c r="I66" s="20">
        <v>3744</v>
      </c>
      <c r="J66" s="21">
        <v>950.83</v>
      </c>
      <c r="K66" s="21">
        <f t="shared" si="4"/>
        <v>0.25396100427350426</v>
      </c>
      <c r="L66" s="20">
        <f t="shared" si="6"/>
        <v>3744</v>
      </c>
      <c r="M66" s="21">
        <f t="shared" si="7"/>
        <v>950.83</v>
      </c>
      <c r="N66" s="18" t="s">
        <v>619</v>
      </c>
      <c r="O66" s="34">
        <v>45140</v>
      </c>
      <c r="P66" s="47" t="s">
        <v>325</v>
      </c>
      <c r="Q66" s="44"/>
      <c r="R66" s="24">
        <f t="shared" si="11"/>
        <v>3744</v>
      </c>
      <c r="S66" s="23">
        <v>936.53</v>
      </c>
      <c r="T66" s="17">
        <v>45160</v>
      </c>
      <c r="U66" s="6"/>
      <c r="V66" s="6"/>
    </row>
    <row r="67" spans="1:22" ht="47.25">
      <c r="A67" s="20">
        <f t="shared" si="3"/>
        <v>57</v>
      </c>
      <c r="B67" s="39" t="s">
        <v>552</v>
      </c>
      <c r="C67" s="41" t="s">
        <v>76</v>
      </c>
      <c r="D67" s="40" t="s">
        <v>1075</v>
      </c>
      <c r="E67" s="24" t="s">
        <v>639</v>
      </c>
      <c r="F67" s="24" t="s">
        <v>987</v>
      </c>
      <c r="G67" s="28" t="s">
        <v>555</v>
      </c>
      <c r="H67" s="21">
        <f t="shared" si="0"/>
        <v>2.25</v>
      </c>
      <c r="I67" s="20">
        <v>1000</v>
      </c>
      <c r="J67" s="21">
        <v>2250</v>
      </c>
      <c r="K67" s="21">
        <f t="shared" si="4"/>
        <v>2.25</v>
      </c>
      <c r="L67" s="20">
        <f t="shared" si="6"/>
        <v>1000</v>
      </c>
      <c r="M67" s="21">
        <f t="shared" si="7"/>
        <v>2250</v>
      </c>
      <c r="N67" s="18" t="s">
        <v>620</v>
      </c>
      <c r="O67" s="34">
        <v>45138</v>
      </c>
      <c r="P67" s="46" t="s">
        <v>326</v>
      </c>
      <c r="Q67" s="44"/>
      <c r="R67" s="24"/>
      <c r="S67" s="23"/>
      <c r="T67" s="17"/>
      <c r="U67" s="6" t="s">
        <v>558</v>
      </c>
      <c r="V67" s="6" t="s">
        <v>553</v>
      </c>
    </row>
    <row r="68" spans="1:22" ht="63">
      <c r="A68" s="20">
        <f t="shared" si="3"/>
        <v>58</v>
      </c>
      <c r="B68" s="39" t="s">
        <v>552</v>
      </c>
      <c r="C68" s="41" t="s">
        <v>70</v>
      </c>
      <c r="D68" s="40" t="s">
        <v>1075</v>
      </c>
      <c r="E68" s="24" t="s">
        <v>556</v>
      </c>
      <c r="F68" s="24" t="s">
        <v>957</v>
      </c>
      <c r="G68" s="28" t="s">
        <v>555</v>
      </c>
      <c r="H68" s="21">
        <f t="shared" si="0"/>
        <v>190.09</v>
      </c>
      <c r="I68" s="20">
        <v>2</v>
      </c>
      <c r="J68" s="21">
        <v>380.18</v>
      </c>
      <c r="K68" s="21">
        <f t="shared" si="4"/>
        <v>190.09</v>
      </c>
      <c r="L68" s="20">
        <f t="shared" si="6"/>
        <v>2</v>
      </c>
      <c r="M68" s="21">
        <f t="shared" si="7"/>
        <v>380.18</v>
      </c>
      <c r="N68" s="18" t="s">
        <v>621</v>
      </c>
      <c r="O68" s="34">
        <v>45138</v>
      </c>
      <c r="P68" s="46" t="s">
        <v>327</v>
      </c>
      <c r="Q68" s="44"/>
      <c r="R68" s="24">
        <f t="shared" si="11"/>
        <v>2</v>
      </c>
      <c r="S68" s="23">
        <v>379.47</v>
      </c>
      <c r="T68" s="17">
        <v>45160</v>
      </c>
      <c r="U68" s="6"/>
      <c r="V68" s="6"/>
    </row>
    <row r="69" spans="1:22" ht="47.25">
      <c r="A69" s="20">
        <f t="shared" si="3"/>
        <v>59</v>
      </c>
      <c r="B69" s="39" t="s">
        <v>552</v>
      </c>
      <c r="C69" s="41" t="s">
        <v>77</v>
      </c>
      <c r="D69" s="40" t="s">
        <v>1075</v>
      </c>
      <c r="E69" s="24" t="s">
        <v>556</v>
      </c>
      <c r="F69" s="24" t="s">
        <v>988</v>
      </c>
      <c r="G69" s="28" t="s">
        <v>555</v>
      </c>
      <c r="H69" s="21">
        <f t="shared" si="0"/>
        <v>4333.33</v>
      </c>
      <c r="I69" s="20">
        <v>1</v>
      </c>
      <c r="J69" s="21">
        <v>4333.33</v>
      </c>
      <c r="K69" s="21">
        <f t="shared" si="4"/>
        <v>4333.33</v>
      </c>
      <c r="L69" s="20">
        <f t="shared" si="6"/>
        <v>1</v>
      </c>
      <c r="M69" s="21">
        <f t="shared" si="7"/>
        <v>4333.33</v>
      </c>
      <c r="N69" s="18" t="s">
        <v>622</v>
      </c>
      <c r="O69" s="34">
        <v>45119</v>
      </c>
      <c r="P69" s="48" t="s">
        <v>328</v>
      </c>
      <c r="Q69" s="44"/>
      <c r="R69" s="24">
        <f t="shared" si="11"/>
        <v>1</v>
      </c>
      <c r="S69" s="23">
        <v>4331.75</v>
      </c>
      <c r="T69" s="17">
        <v>45147</v>
      </c>
      <c r="U69" s="6"/>
      <c r="V69" s="6"/>
    </row>
    <row r="70" spans="1:22" ht="47.25">
      <c r="A70" s="20">
        <f t="shared" si="3"/>
        <v>60</v>
      </c>
      <c r="B70" s="39" t="s">
        <v>552</v>
      </c>
      <c r="C70" s="41" t="s">
        <v>78</v>
      </c>
      <c r="D70" s="40" t="s">
        <v>1075</v>
      </c>
      <c r="E70" s="24" t="s">
        <v>639</v>
      </c>
      <c r="F70" s="24" t="s">
        <v>979</v>
      </c>
      <c r="G70" s="28" t="s">
        <v>555</v>
      </c>
      <c r="H70" s="21">
        <f aca="true" t="shared" si="12" ref="H70:H107">J70/I70</f>
        <v>8.854166666666666</v>
      </c>
      <c r="I70" s="20">
        <v>72</v>
      </c>
      <c r="J70" s="21">
        <v>637.5</v>
      </c>
      <c r="K70" s="21">
        <f aca="true" t="shared" si="13" ref="K70:K84">H70</f>
        <v>8.854166666666666</v>
      </c>
      <c r="L70" s="20">
        <f t="shared" si="6"/>
        <v>72</v>
      </c>
      <c r="M70" s="21">
        <f t="shared" si="7"/>
        <v>637.5</v>
      </c>
      <c r="N70" s="18" t="s">
        <v>623</v>
      </c>
      <c r="O70" s="34">
        <v>45119</v>
      </c>
      <c r="P70" s="48" t="s">
        <v>329</v>
      </c>
      <c r="Q70" s="44"/>
      <c r="R70" s="24"/>
      <c r="S70" s="23"/>
      <c r="T70" s="17"/>
      <c r="U70" s="6" t="s">
        <v>558</v>
      </c>
      <c r="V70" s="6" t="s">
        <v>553</v>
      </c>
    </row>
    <row r="71" spans="1:22" ht="78.75">
      <c r="A71" s="20">
        <f t="shared" si="3"/>
        <v>61</v>
      </c>
      <c r="B71" s="39" t="s">
        <v>591</v>
      </c>
      <c r="C71" s="41" t="s">
        <v>79</v>
      </c>
      <c r="D71" s="40" t="s">
        <v>1075</v>
      </c>
      <c r="E71" s="24" t="s">
        <v>639</v>
      </c>
      <c r="F71" s="24" t="s">
        <v>989</v>
      </c>
      <c r="G71" s="28" t="s">
        <v>591</v>
      </c>
      <c r="H71" s="21">
        <f t="shared" si="12"/>
        <v>31.528333333333332</v>
      </c>
      <c r="I71" s="20">
        <v>6</v>
      </c>
      <c r="J71" s="21">
        <v>189.17</v>
      </c>
      <c r="K71" s="21">
        <f t="shared" si="13"/>
        <v>31.528333333333332</v>
      </c>
      <c r="L71" s="20">
        <f t="shared" si="6"/>
        <v>6</v>
      </c>
      <c r="M71" s="21">
        <f t="shared" si="7"/>
        <v>189.17</v>
      </c>
      <c r="N71" s="18" t="s">
        <v>624</v>
      </c>
      <c r="O71" s="34">
        <v>45111</v>
      </c>
      <c r="P71" s="47" t="s">
        <v>330</v>
      </c>
      <c r="Q71" s="44"/>
      <c r="R71" s="24">
        <f t="shared" si="11"/>
        <v>6</v>
      </c>
      <c r="S71" s="23">
        <v>188.35</v>
      </c>
      <c r="T71" s="17">
        <v>45133</v>
      </c>
      <c r="U71" s="6"/>
      <c r="V71" s="6"/>
    </row>
    <row r="72" spans="1:22" ht="63">
      <c r="A72" s="20">
        <f t="shared" si="3"/>
        <v>62</v>
      </c>
      <c r="B72" s="39" t="s">
        <v>552</v>
      </c>
      <c r="C72" s="41" t="s">
        <v>80</v>
      </c>
      <c r="D72" s="40" t="s">
        <v>1075</v>
      </c>
      <c r="E72" s="24" t="s">
        <v>556</v>
      </c>
      <c r="F72" s="24" t="s">
        <v>958</v>
      </c>
      <c r="G72" s="28" t="s">
        <v>555</v>
      </c>
      <c r="H72" s="21">
        <f t="shared" si="12"/>
        <v>518.35</v>
      </c>
      <c r="I72" s="20">
        <v>2</v>
      </c>
      <c r="J72" s="21">
        <v>1036.7</v>
      </c>
      <c r="K72" s="21">
        <f t="shared" si="13"/>
        <v>518.35</v>
      </c>
      <c r="L72" s="20">
        <f t="shared" si="6"/>
        <v>2</v>
      </c>
      <c r="M72" s="21">
        <f t="shared" si="7"/>
        <v>1036.7</v>
      </c>
      <c r="N72" s="18" t="s">
        <v>625</v>
      </c>
      <c r="O72" s="34">
        <v>45110</v>
      </c>
      <c r="P72" s="48" t="s">
        <v>331</v>
      </c>
      <c r="Q72" s="44"/>
      <c r="R72" s="24">
        <f t="shared" si="11"/>
        <v>2</v>
      </c>
      <c r="S72" s="23">
        <v>1036.7</v>
      </c>
      <c r="T72" s="17">
        <v>45132</v>
      </c>
      <c r="U72" s="6"/>
      <c r="V72" s="6"/>
    </row>
    <row r="73" spans="1:22" ht="78.75">
      <c r="A73" s="20">
        <f t="shared" si="3"/>
        <v>63</v>
      </c>
      <c r="B73" s="39" t="s">
        <v>552</v>
      </c>
      <c r="C73" s="41" t="s">
        <v>81</v>
      </c>
      <c r="D73" s="40" t="s">
        <v>1075</v>
      </c>
      <c r="E73" s="24" t="s">
        <v>556</v>
      </c>
      <c r="F73" s="24" t="s">
        <v>990</v>
      </c>
      <c r="G73" s="28" t="s">
        <v>555</v>
      </c>
      <c r="H73" s="21">
        <f t="shared" si="12"/>
        <v>13.662820512820513</v>
      </c>
      <c r="I73" s="20">
        <v>39</v>
      </c>
      <c r="J73" s="21">
        <v>532.85</v>
      </c>
      <c r="K73" s="21">
        <f t="shared" si="13"/>
        <v>13.662820512820513</v>
      </c>
      <c r="L73" s="20">
        <f t="shared" si="6"/>
        <v>39</v>
      </c>
      <c r="M73" s="21">
        <f t="shared" si="7"/>
        <v>532.85</v>
      </c>
      <c r="N73" s="18" t="s">
        <v>626</v>
      </c>
      <c r="O73" s="34">
        <v>45104</v>
      </c>
      <c r="P73" s="48" t="s">
        <v>332</v>
      </c>
      <c r="Q73" s="45"/>
      <c r="R73" s="24">
        <f t="shared" si="11"/>
        <v>39</v>
      </c>
      <c r="S73" s="27">
        <v>532.85</v>
      </c>
      <c r="T73" s="17">
        <v>45124</v>
      </c>
      <c r="U73" s="6"/>
      <c r="V73" s="6"/>
    </row>
    <row r="74" spans="1:22" ht="94.5">
      <c r="A74" s="20">
        <f t="shared" si="3"/>
        <v>64</v>
      </c>
      <c r="B74" s="39" t="s">
        <v>552</v>
      </c>
      <c r="C74" s="41" t="s">
        <v>48</v>
      </c>
      <c r="D74" s="40" t="s">
        <v>1075</v>
      </c>
      <c r="E74" s="24" t="s">
        <v>556</v>
      </c>
      <c r="F74" s="24" t="s">
        <v>797</v>
      </c>
      <c r="G74" s="28" t="s">
        <v>555</v>
      </c>
      <c r="H74" s="21">
        <f t="shared" si="12"/>
        <v>9.16025641025641</v>
      </c>
      <c r="I74" s="20">
        <v>39</v>
      </c>
      <c r="J74" s="21">
        <v>357.25</v>
      </c>
      <c r="K74" s="21">
        <f t="shared" si="13"/>
        <v>9.16025641025641</v>
      </c>
      <c r="L74" s="20">
        <f t="shared" si="6"/>
        <v>39</v>
      </c>
      <c r="M74" s="21">
        <f t="shared" si="7"/>
        <v>357.25</v>
      </c>
      <c r="N74" s="18" t="s">
        <v>627</v>
      </c>
      <c r="O74" s="34">
        <v>45104</v>
      </c>
      <c r="P74" s="48" t="s">
        <v>333</v>
      </c>
      <c r="Q74" s="45"/>
      <c r="R74" s="24"/>
      <c r="S74" s="27"/>
      <c r="T74" s="17"/>
      <c r="U74" s="6" t="s">
        <v>558</v>
      </c>
      <c r="V74" s="6" t="s">
        <v>553</v>
      </c>
    </row>
    <row r="75" spans="1:22" ht="63">
      <c r="A75" s="20">
        <f t="shared" si="3"/>
        <v>65</v>
      </c>
      <c r="B75" s="39" t="s">
        <v>552</v>
      </c>
      <c r="C75" s="41" t="s">
        <v>82</v>
      </c>
      <c r="D75" s="40" t="s">
        <v>1075</v>
      </c>
      <c r="E75" s="24" t="s">
        <v>639</v>
      </c>
      <c r="F75" s="24" t="s">
        <v>991</v>
      </c>
      <c r="G75" s="28" t="s">
        <v>606</v>
      </c>
      <c r="H75" s="21">
        <f t="shared" si="12"/>
        <v>175</v>
      </c>
      <c r="I75" s="20">
        <v>1</v>
      </c>
      <c r="J75" s="21">
        <v>175</v>
      </c>
      <c r="K75" s="21">
        <f t="shared" si="13"/>
        <v>175</v>
      </c>
      <c r="L75" s="20">
        <f t="shared" si="6"/>
        <v>1</v>
      </c>
      <c r="M75" s="21">
        <f t="shared" si="7"/>
        <v>175</v>
      </c>
      <c r="N75" s="66" t="s">
        <v>628</v>
      </c>
      <c r="O75" s="34">
        <v>45093</v>
      </c>
      <c r="P75" s="46" t="s">
        <v>334</v>
      </c>
      <c r="Q75" s="58"/>
      <c r="R75" s="65">
        <f>I75</f>
        <v>1</v>
      </c>
      <c r="S75" s="64">
        <v>174.82</v>
      </c>
      <c r="T75" s="17">
        <v>45124</v>
      </c>
      <c r="U75" s="58"/>
      <c r="V75" s="58"/>
    </row>
    <row r="76" spans="1:22" ht="47.25">
      <c r="A76" s="20">
        <f aca="true" t="shared" si="14" ref="A76:A153">A75+1</f>
        <v>66</v>
      </c>
      <c r="B76" s="39" t="s">
        <v>570</v>
      </c>
      <c r="C76" s="41" t="s">
        <v>83</v>
      </c>
      <c r="D76" s="40" t="s">
        <v>1075</v>
      </c>
      <c r="E76" s="24" t="s">
        <v>556</v>
      </c>
      <c r="F76" s="24" t="s">
        <v>790</v>
      </c>
      <c r="G76" s="28" t="s">
        <v>555</v>
      </c>
      <c r="H76" s="21">
        <f t="shared" si="12"/>
        <v>150.31</v>
      </c>
      <c r="I76" s="20">
        <v>18</v>
      </c>
      <c r="J76" s="21">
        <v>2705.58</v>
      </c>
      <c r="K76" s="21">
        <f t="shared" si="13"/>
        <v>150.31</v>
      </c>
      <c r="L76" s="20">
        <f t="shared" si="6"/>
        <v>18</v>
      </c>
      <c r="M76" s="21">
        <f t="shared" si="7"/>
        <v>2705.58</v>
      </c>
      <c r="N76" s="67" t="s">
        <v>629</v>
      </c>
      <c r="O76" s="34">
        <v>45083</v>
      </c>
      <c r="P76" s="46" t="s">
        <v>335</v>
      </c>
      <c r="Q76" s="58"/>
      <c r="R76" s="65">
        <f aca="true" t="shared" si="15" ref="R76:R84">I76</f>
        <v>18</v>
      </c>
      <c r="S76" s="64">
        <v>2705.58</v>
      </c>
      <c r="T76" s="17">
        <v>45104</v>
      </c>
      <c r="U76" s="58"/>
      <c r="V76" s="58"/>
    </row>
    <row r="77" spans="1:22" ht="63">
      <c r="A77" s="20">
        <f t="shared" si="14"/>
        <v>67</v>
      </c>
      <c r="B77" s="39" t="s">
        <v>570</v>
      </c>
      <c r="C77" s="41" t="s">
        <v>84</v>
      </c>
      <c r="D77" s="40" t="s">
        <v>1075</v>
      </c>
      <c r="E77" s="24" t="s">
        <v>556</v>
      </c>
      <c r="F77" s="24" t="s">
        <v>790</v>
      </c>
      <c r="G77" s="28" t="s">
        <v>555</v>
      </c>
      <c r="H77" s="21">
        <f t="shared" si="12"/>
        <v>452.29</v>
      </c>
      <c r="I77" s="20">
        <v>1</v>
      </c>
      <c r="J77" s="21">
        <v>452.29</v>
      </c>
      <c r="K77" s="21">
        <f t="shared" si="13"/>
        <v>452.29</v>
      </c>
      <c r="L77" s="20">
        <f t="shared" si="6"/>
        <v>1</v>
      </c>
      <c r="M77" s="21">
        <f t="shared" si="7"/>
        <v>452.29</v>
      </c>
      <c r="N77" s="67" t="s">
        <v>630</v>
      </c>
      <c r="O77" s="34">
        <v>45082</v>
      </c>
      <c r="P77" s="46" t="s">
        <v>336</v>
      </c>
      <c r="Q77" s="58"/>
      <c r="R77" s="65">
        <f t="shared" si="15"/>
        <v>1</v>
      </c>
      <c r="S77" s="64">
        <v>452.29</v>
      </c>
      <c r="T77" s="17">
        <v>45097</v>
      </c>
      <c r="U77" s="58"/>
      <c r="V77" s="58"/>
    </row>
    <row r="78" spans="1:22" ht="47.25">
      <c r="A78" s="20">
        <f t="shared" si="14"/>
        <v>68</v>
      </c>
      <c r="B78" s="39" t="s">
        <v>570</v>
      </c>
      <c r="C78" s="41" t="s">
        <v>85</v>
      </c>
      <c r="D78" s="40" t="s">
        <v>1075</v>
      </c>
      <c r="E78" s="24" t="s">
        <v>556</v>
      </c>
      <c r="F78" s="24" t="s">
        <v>790</v>
      </c>
      <c r="G78" s="28" t="s">
        <v>555</v>
      </c>
      <c r="H78" s="21">
        <f t="shared" si="12"/>
        <v>347.19</v>
      </c>
      <c r="I78" s="20">
        <v>11</v>
      </c>
      <c r="J78" s="21">
        <v>3819.09</v>
      </c>
      <c r="K78" s="21">
        <f t="shared" si="13"/>
        <v>347.19</v>
      </c>
      <c r="L78" s="20">
        <f t="shared" si="6"/>
        <v>11</v>
      </c>
      <c r="M78" s="21">
        <f t="shared" si="7"/>
        <v>3819.09</v>
      </c>
      <c r="N78" s="67" t="s">
        <v>631</v>
      </c>
      <c r="O78" s="34">
        <v>45079</v>
      </c>
      <c r="P78" s="46" t="s">
        <v>337</v>
      </c>
      <c r="Q78" s="58"/>
      <c r="R78" s="65">
        <f t="shared" si="15"/>
        <v>11</v>
      </c>
      <c r="S78" s="64">
        <v>3819.09</v>
      </c>
      <c r="T78" s="17">
        <v>45097</v>
      </c>
      <c r="U78" s="58"/>
      <c r="V78" s="58"/>
    </row>
    <row r="79" spans="1:22" ht="47.25">
      <c r="A79" s="20">
        <f t="shared" si="14"/>
        <v>69</v>
      </c>
      <c r="B79" s="39" t="s">
        <v>570</v>
      </c>
      <c r="C79" s="41" t="s">
        <v>86</v>
      </c>
      <c r="D79" s="40" t="s">
        <v>1075</v>
      </c>
      <c r="E79" s="24" t="s">
        <v>556</v>
      </c>
      <c r="F79" s="24" t="s">
        <v>790</v>
      </c>
      <c r="G79" s="28" t="s">
        <v>555</v>
      </c>
      <c r="H79" s="21">
        <f t="shared" si="12"/>
        <v>271.17</v>
      </c>
      <c r="I79" s="20">
        <v>13</v>
      </c>
      <c r="J79" s="21">
        <v>3525.21</v>
      </c>
      <c r="K79" s="21">
        <f t="shared" si="13"/>
        <v>271.17</v>
      </c>
      <c r="L79" s="20">
        <f aca="true" t="shared" si="16" ref="L79:M84">I79</f>
        <v>13</v>
      </c>
      <c r="M79" s="21">
        <f t="shared" si="16"/>
        <v>3525.21</v>
      </c>
      <c r="N79" s="67" t="s">
        <v>632</v>
      </c>
      <c r="O79" s="34">
        <v>45079</v>
      </c>
      <c r="P79" s="46" t="s">
        <v>338</v>
      </c>
      <c r="Q79" s="58"/>
      <c r="R79" s="65">
        <f t="shared" si="15"/>
        <v>13</v>
      </c>
      <c r="S79" s="64">
        <v>3525.21</v>
      </c>
      <c r="T79" s="17">
        <v>45097</v>
      </c>
      <c r="U79" s="58"/>
      <c r="V79" s="58"/>
    </row>
    <row r="80" spans="1:22" ht="47.25">
      <c r="A80" s="20">
        <f t="shared" si="14"/>
        <v>70</v>
      </c>
      <c r="B80" s="69" t="s">
        <v>570</v>
      </c>
      <c r="C80" s="41" t="s">
        <v>87</v>
      </c>
      <c r="D80" s="40" t="s">
        <v>1075</v>
      </c>
      <c r="E80" s="24" t="s">
        <v>556</v>
      </c>
      <c r="F80" s="24" t="s">
        <v>790</v>
      </c>
      <c r="G80" s="28" t="s">
        <v>555</v>
      </c>
      <c r="H80" s="21">
        <f t="shared" si="12"/>
        <v>203.27190476190475</v>
      </c>
      <c r="I80" s="20">
        <v>21</v>
      </c>
      <c r="J80" s="21">
        <v>4268.71</v>
      </c>
      <c r="K80" s="21">
        <f t="shared" si="13"/>
        <v>203.27190476190475</v>
      </c>
      <c r="L80" s="20">
        <f t="shared" si="16"/>
        <v>21</v>
      </c>
      <c r="M80" s="21">
        <f t="shared" si="16"/>
        <v>4268.71</v>
      </c>
      <c r="N80" s="67" t="s">
        <v>633</v>
      </c>
      <c r="O80" s="34">
        <v>45078</v>
      </c>
      <c r="P80" s="46" t="s">
        <v>339</v>
      </c>
      <c r="Q80" s="59"/>
      <c r="R80" s="65">
        <f t="shared" si="15"/>
        <v>21</v>
      </c>
      <c r="S80" s="70">
        <v>4268.71</v>
      </c>
      <c r="T80" s="17">
        <v>45097</v>
      </c>
      <c r="U80" s="60"/>
      <c r="V80" s="60"/>
    </row>
    <row r="81" spans="1:22" ht="47.25">
      <c r="A81" s="20">
        <f t="shared" si="14"/>
        <v>71</v>
      </c>
      <c r="B81" s="69" t="s">
        <v>570</v>
      </c>
      <c r="C81" s="41" t="s">
        <v>88</v>
      </c>
      <c r="D81" s="40" t="s">
        <v>1075</v>
      </c>
      <c r="E81" s="24" t="s">
        <v>556</v>
      </c>
      <c r="F81" s="24" t="s">
        <v>790</v>
      </c>
      <c r="G81" s="28" t="s">
        <v>555</v>
      </c>
      <c r="H81" s="21">
        <f t="shared" si="12"/>
        <v>175.93720000000002</v>
      </c>
      <c r="I81" s="20">
        <v>50</v>
      </c>
      <c r="J81" s="21">
        <v>8796.86</v>
      </c>
      <c r="K81" s="21">
        <f t="shared" si="13"/>
        <v>175.93720000000002</v>
      </c>
      <c r="L81" s="20">
        <f t="shared" si="16"/>
        <v>50</v>
      </c>
      <c r="M81" s="21">
        <f t="shared" si="16"/>
        <v>8796.86</v>
      </c>
      <c r="N81" s="67" t="s">
        <v>634</v>
      </c>
      <c r="O81" s="34">
        <v>45078</v>
      </c>
      <c r="P81" s="46" t="s">
        <v>340</v>
      </c>
      <c r="Q81" s="59"/>
      <c r="R81" s="65">
        <f t="shared" si="15"/>
        <v>50</v>
      </c>
      <c r="S81" s="71">
        <v>8796.84</v>
      </c>
      <c r="T81" s="17">
        <v>45097</v>
      </c>
      <c r="U81" s="61"/>
      <c r="V81" s="61"/>
    </row>
    <row r="82" spans="1:22" ht="47.25">
      <c r="A82" s="20">
        <f t="shared" si="14"/>
        <v>72</v>
      </c>
      <c r="B82" s="106" t="s">
        <v>552</v>
      </c>
      <c r="C82" s="41" t="s">
        <v>89</v>
      </c>
      <c r="D82" s="40" t="s">
        <v>1075</v>
      </c>
      <c r="E82" s="24" t="s">
        <v>556</v>
      </c>
      <c r="F82" s="24" t="s">
        <v>992</v>
      </c>
      <c r="G82" s="28" t="s">
        <v>555</v>
      </c>
      <c r="H82" s="21">
        <f t="shared" si="12"/>
        <v>30.614035087719298</v>
      </c>
      <c r="I82" s="20">
        <v>114</v>
      </c>
      <c r="J82" s="21">
        <v>3490</v>
      </c>
      <c r="K82" s="21">
        <f t="shared" si="13"/>
        <v>30.614035087719298</v>
      </c>
      <c r="L82" s="20">
        <f t="shared" si="16"/>
        <v>114</v>
      </c>
      <c r="M82" s="21">
        <f t="shared" si="16"/>
        <v>3490</v>
      </c>
      <c r="N82" s="67" t="s">
        <v>635</v>
      </c>
      <c r="O82" s="34">
        <v>45075</v>
      </c>
      <c r="P82" s="46" t="s">
        <v>341</v>
      </c>
      <c r="Q82" s="62"/>
      <c r="R82" s="65">
        <f t="shared" si="15"/>
        <v>114</v>
      </c>
      <c r="S82" s="72">
        <v>3487.2</v>
      </c>
      <c r="T82" s="17">
        <v>45092</v>
      </c>
      <c r="U82" s="63"/>
      <c r="V82" s="63"/>
    </row>
    <row r="83" spans="1:22" ht="47.25">
      <c r="A83" s="20">
        <f t="shared" si="14"/>
        <v>73</v>
      </c>
      <c r="B83" s="69" t="s">
        <v>570</v>
      </c>
      <c r="C83" s="41" t="s">
        <v>83</v>
      </c>
      <c r="D83" s="40" t="s">
        <v>1075</v>
      </c>
      <c r="E83" s="24" t="s">
        <v>556</v>
      </c>
      <c r="F83" s="24" t="s">
        <v>790</v>
      </c>
      <c r="G83" s="28" t="s">
        <v>555</v>
      </c>
      <c r="H83" s="21">
        <f t="shared" si="12"/>
        <v>150.31</v>
      </c>
      <c r="I83" s="20">
        <v>18</v>
      </c>
      <c r="J83" s="21">
        <v>2705.58</v>
      </c>
      <c r="K83" s="21">
        <f t="shared" si="13"/>
        <v>150.31</v>
      </c>
      <c r="L83" s="20">
        <f t="shared" si="16"/>
        <v>18</v>
      </c>
      <c r="M83" s="21">
        <f t="shared" si="16"/>
        <v>2705.58</v>
      </c>
      <c r="N83" s="67" t="s">
        <v>636</v>
      </c>
      <c r="O83" s="34">
        <v>45070</v>
      </c>
      <c r="P83" s="46" t="s">
        <v>342</v>
      </c>
      <c r="Q83" s="61"/>
      <c r="R83" s="65"/>
      <c r="S83" s="68"/>
      <c r="T83" s="61"/>
      <c r="U83" s="74" t="s">
        <v>558</v>
      </c>
      <c r="V83" s="74" t="s">
        <v>553</v>
      </c>
    </row>
    <row r="84" spans="1:22" ht="47.25">
      <c r="A84" s="20">
        <f t="shared" si="14"/>
        <v>74</v>
      </c>
      <c r="B84" s="69" t="s">
        <v>570</v>
      </c>
      <c r="C84" s="41" t="s">
        <v>88</v>
      </c>
      <c r="D84" s="40" t="s">
        <v>1075</v>
      </c>
      <c r="E84" s="24" t="s">
        <v>556</v>
      </c>
      <c r="F84" s="24" t="s">
        <v>790</v>
      </c>
      <c r="G84" s="28" t="s">
        <v>555</v>
      </c>
      <c r="H84" s="21">
        <f t="shared" si="12"/>
        <v>175.93720000000002</v>
      </c>
      <c r="I84" s="20">
        <v>50</v>
      </c>
      <c r="J84" s="21">
        <v>8796.86</v>
      </c>
      <c r="K84" s="21">
        <f t="shared" si="13"/>
        <v>175.93720000000002</v>
      </c>
      <c r="L84" s="20">
        <f t="shared" si="16"/>
        <v>50</v>
      </c>
      <c r="M84" s="21">
        <f t="shared" si="16"/>
        <v>8796.86</v>
      </c>
      <c r="N84" s="67" t="s">
        <v>637</v>
      </c>
      <c r="O84" s="34">
        <v>45070</v>
      </c>
      <c r="P84" s="46" t="s">
        <v>343</v>
      </c>
      <c r="Q84" s="61"/>
      <c r="R84" s="65">
        <f t="shared" si="15"/>
        <v>50</v>
      </c>
      <c r="S84" s="68"/>
      <c r="T84" s="61"/>
      <c r="U84" s="74" t="s">
        <v>558</v>
      </c>
      <c r="V84" s="73" t="s">
        <v>553</v>
      </c>
    </row>
    <row r="85" spans="1:22" ht="78.75">
      <c r="A85" s="20">
        <f t="shared" si="14"/>
        <v>75</v>
      </c>
      <c r="B85" s="20" t="s">
        <v>570</v>
      </c>
      <c r="C85" s="41" t="s">
        <v>87</v>
      </c>
      <c r="D85" s="40" t="s">
        <v>1075</v>
      </c>
      <c r="E85" s="24" t="s">
        <v>556</v>
      </c>
      <c r="F85" s="24" t="s">
        <v>811</v>
      </c>
      <c r="G85" s="28" t="s">
        <v>646</v>
      </c>
      <c r="H85" s="21">
        <f t="shared" si="12"/>
        <v>203.27190476190475</v>
      </c>
      <c r="I85" s="20">
        <v>21</v>
      </c>
      <c r="J85" s="21">
        <v>4268.71</v>
      </c>
      <c r="K85" s="21">
        <f aca="true" t="shared" si="17" ref="K85:K130">M85/L85</f>
        <v>203.27190476190475</v>
      </c>
      <c r="L85" s="20">
        <v>21</v>
      </c>
      <c r="M85" s="21">
        <v>4268.71</v>
      </c>
      <c r="N85" s="18" t="s">
        <v>828</v>
      </c>
      <c r="O85" s="34">
        <v>45436</v>
      </c>
      <c r="P85" s="18" t="s">
        <v>344</v>
      </c>
      <c r="Q85" s="20"/>
      <c r="R85" s="20"/>
      <c r="S85" s="20"/>
      <c r="T85" s="91"/>
      <c r="U85" s="91" t="s">
        <v>553</v>
      </c>
      <c r="V85" s="73"/>
    </row>
    <row r="86" spans="1:22" ht="78.75">
      <c r="A86" s="20">
        <f t="shared" si="14"/>
        <v>76</v>
      </c>
      <c r="B86" s="20" t="s">
        <v>570</v>
      </c>
      <c r="C86" s="41" t="s">
        <v>86</v>
      </c>
      <c r="D86" s="40" t="s">
        <v>1075</v>
      </c>
      <c r="E86" s="24" t="s">
        <v>556</v>
      </c>
      <c r="F86" s="24" t="s">
        <v>810</v>
      </c>
      <c r="G86" s="28" t="s">
        <v>646</v>
      </c>
      <c r="H86" s="85">
        <f t="shared" si="12"/>
        <v>271.17</v>
      </c>
      <c r="I86" s="84">
        <v>13</v>
      </c>
      <c r="J86" s="85">
        <v>3525.21</v>
      </c>
      <c r="K86" s="85">
        <f t="shared" si="17"/>
        <v>271.17</v>
      </c>
      <c r="L86" s="84">
        <v>13</v>
      </c>
      <c r="M86" s="85">
        <v>3525.21</v>
      </c>
      <c r="N86" s="86" t="s">
        <v>829</v>
      </c>
      <c r="O86" s="34">
        <v>45436</v>
      </c>
      <c r="P86" s="86" t="s">
        <v>345</v>
      </c>
      <c r="Q86" s="84"/>
      <c r="R86" s="84"/>
      <c r="S86" s="84"/>
      <c r="T86" s="91"/>
      <c r="U86" s="91" t="s">
        <v>553</v>
      </c>
      <c r="V86" s="73"/>
    </row>
    <row r="87" spans="1:22" ht="78.75">
      <c r="A87" s="20">
        <f t="shared" si="14"/>
        <v>77</v>
      </c>
      <c r="B87" s="84" t="s">
        <v>570</v>
      </c>
      <c r="C87" s="41" t="s">
        <v>85</v>
      </c>
      <c r="D87" s="40" t="s">
        <v>1075</v>
      </c>
      <c r="E87" s="24" t="s">
        <v>556</v>
      </c>
      <c r="F87" s="24" t="s">
        <v>827</v>
      </c>
      <c r="G87" s="28" t="s">
        <v>646</v>
      </c>
      <c r="H87" s="21">
        <f t="shared" si="12"/>
        <v>347.19</v>
      </c>
      <c r="I87" s="20">
        <v>11</v>
      </c>
      <c r="J87" s="21">
        <v>3819.09</v>
      </c>
      <c r="K87" s="21">
        <f t="shared" si="17"/>
        <v>347.19</v>
      </c>
      <c r="L87" s="20">
        <v>11</v>
      </c>
      <c r="M87" s="21">
        <v>3819.09</v>
      </c>
      <c r="N87" s="86" t="s">
        <v>830</v>
      </c>
      <c r="O87" s="34">
        <v>45436</v>
      </c>
      <c r="P87" s="18" t="s">
        <v>346</v>
      </c>
      <c r="Q87" s="61"/>
      <c r="R87" s="61"/>
      <c r="S87" s="61"/>
      <c r="T87" s="91"/>
      <c r="U87" s="91" t="s">
        <v>553</v>
      </c>
      <c r="V87" s="73"/>
    </row>
    <row r="88" spans="1:22" ht="78.75">
      <c r="A88" s="20">
        <f t="shared" si="14"/>
        <v>78</v>
      </c>
      <c r="B88" s="84" t="s">
        <v>570</v>
      </c>
      <c r="C88" s="41" t="s">
        <v>90</v>
      </c>
      <c r="D88" s="40" t="s">
        <v>1075</v>
      </c>
      <c r="E88" s="24" t="s">
        <v>556</v>
      </c>
      <c r="F88" s="24" t="s">
        <v>826</v>
      </c>
      <c r="G88" s="28" t="s">
        <v>646</v>
      </c>
      <c r="H88" s="21">
        <f t="shared" si="12"/>
        <v>452.29</v>
      </c>
      <c r="I88" s="20">
        <v>1</v>
      </c>
      <c r="J88" s="21">
        <v>452.29</v>
      </c>
      <c r="K88" s="87">
        <f t="shared" si="17"/>
        <v>452.29</v>
      </c>
      <c r="L88" s="20">
        <v>1</v>
      </c>
      <c r="M88" s="87">
        <v>452.29</v>
      </c>
      <c r="N88" s="86" t="s">
        <v>831</v>
      </c>
      <c r="O88" s="34">
        <v>45436</v>
      </c>
      <c r="P88" s="18" t="s">
        <v>347</v>
      </c>
      <c r="Q88" s="61"/>
      <c r="R88" s="61"/>
      <c r="S88" s="61"/>
      <c r="T88" s="91"/>
      <c r="U88" s="91" t="s">
        <v>553</v>
      </c>
      <c r="V88" s="73"/>
    </row>
    <row r="89" spans="1:22" ht="47.25">
      <c r="A89" s="20">
        <f t="shared" si="14"/>
        <v>79</v>
      </c>
      <c r="B89" s="20" t="s">
        <v>570</v>
      </c>
      <c r="C89" s="41" t="s">
        <v>91</v>
      </c>
      <c r="D89" s="40" t="s">
        <v>1075</v>
      </c>
      <c r="E89" s="24" t="s">
        <v>556</v>
      </c>
      <c r="F89" s="24" t="s">
        <v>807</v>
      </c>
      <c r="G89" s="28" t="s">
        <v>665</v>
      </c>
      <c r="H89" s="87">
        <f t="shared" si="12"/>
        <v>3818.6029411764707</v>
      </c>
      <c r="I89" s="20">
        <v>1.7</v>
      </c>
      <c r="J89" s="21">
        <v>6491.625</v>
      </c>
      <c r="K89" s="21">
        <f t="shared" si="17"/>
        <v>3818.6029411764707</v>
      </c>
      <c r="L89" s="21">
        <v>1.7</v>
      </c>
      <c r="M89" s="21">
        <v>6491.625</v>
      </c>
      <c r="N89" s="18" t="s">
        <v>832</v>
      </c>
      <c r="O89" s="34">
        <v>45068</v>
      </c>
      <c r="P89" s="18" t="s">
        <v>348</v>
      </c>
      <c r="Q89" s="20">
        <f>S89/R89</f>
        <v>3818.6029411764707</v>
      </c>
      <c r="R89" s="20">
        <v>1.7</v>
      </c>
      <c r="S89" s="20">
        <v>6491.625</v>
      </c>
      <c r="T89" s="83">
        <v>45085</v>
      </c>
      <c r="U89" s="74"/>
      <c r="V89" s="73"/>
    </row>
    <row r="90" spans="1:22" ht="47.25">
      <c r="A90" s="20">
        <f t="shared" si="14"/>
        <v>80</v>
      </c>
      <c r="B90" s="20" t="s">
        <v>647</v>
      </c>
      <c r="C90" s="41" t="s">
        <v>92</v>
      </c>
      <c r="D90" s="40" t="s">
        <v>1075</v>
      </c>
      <c r="E90" s="24" t="s">
        <v>639</v>
      </c>
      <c r="F90" s="24" t="s">
        <v>994</v>
      </c>
      <c r="G90" s="28" t="s">
        <v>833</v>
      </c>
      <c r="H90" s="21">
        <f t="shared" si="12"/>
        <v>0.45372342733188725</v>
      </c>
      <c r="I90" s="20">
        <v>922</v>
      </c>
      <c r="J90" s="21">
        <v>418.333</v>
      </c>
      <c r="K90" s="21">
        <f t="shared" si="17"/>
        <v>0.45372342733188725</v>
      </c>
      <c r="L90" s="20">
        <v>922</v>
      </c>
      <c r="M90" s="21">
        <v>418.333</v>
      </c>
      <c r="N90" s="18" t="s">
        <v>834</v>
      </c>
      <c r="O90" s="34">
        <v>45058</v>
      </c>
      <c r="P90" s="18" t="s">
        <v>349</v>
      </c>
      <c r="Q90" s="61"/>
      <c r="R90" s="61"/>
      <c r="S90" s="61"/>
      <c r="T90" s="61"/>
      <c r="U90" s="91" t="s">
        <v>553</v>
      </c>
      <c r="V90" s="73"/>
    </row>
    <row r="91" spans="1:22" ht="47.25">
      <c r="A91" s="20">
        <f t="shared" si="14"/>
        <v>81</v>
      </c>
      <c r="B91" s="20" t="s">
        <v>647</v>
      </c>
      <c r="C91" s="41" t="s">
        <v>92</v>
      </c>
      <c r="D91" s="40" t="s">
        <v>1075</v>
      </c>
      <c r="E91" s="24" t="s">
        <v>639</v>
      </c>
      <c r="F91" s="24" t="s">
        <v>994</v>
      </c>
      <c r="G91" s="28" t="s">
        <v>835</v>
      </c>
      <c r="H91" s="20">
        <f t="shared" si="12"/>
        <v>0.6648392204628502</v>
      </c>
      <c r="I91" s="20">
        <v>821</v>
      </c>
      <c r="J91" s="20">
        <v>545.833</v>
      </c>
      <c r="K91" s="20">
        <f t="shared" si="17"/>
        <v>0.6648392204628502</v>
      </c>
      <c r="L91" s="20">
        <v>821</v>
      </c>
      <c r="M91" s="20">
        <v>545.833</v>
      </c>
      <c r="N91" s="18" t="s">
        <v>836</v>
      </c>
      <c r="O91" s="34">
        <v>45058</v>
      </c>
      <c r="P91" s="18" t="s">
        <v>350</v>
      </c>
      <c r="Q91" s="61"/>
      <c r="R91" s="61"/>
      <c r="S91" s="61"/>
      <c r="T91" s="61"/>
      <c r="U91" s="91" t="s">
        <v>553</v>
      </c>
      <c r="V91" s="73"/>
    </row>
    <row r="92" spans="1:22" ht="63">
      <c r="A92" s="20">
        <f t="shared" si="14"/>
        <v>82</v>
      </c>
      <c r="B92" s="20" t="s">
        <v>647</v>
      </c>
      <c r="C92" s="41" t="s">
        <v>89</v>
      </c>
      <c r="D92" s="40" t="s">
        <v>1075</v>
      </c>
      <c r="E92" s="24" t="s">
        <v>556</v>
      </c>
      <c r="F92" s="24" t="s">
        <v>837</v>
      </c>
      <c r="G92" s="28" t="s">
        <v>646</v>
      </c>
      <c r="H92" s="21">
        <f t="shared" si="12"/>
        <v>30.614035087719298</v>
      </c>
      <c r="I92" s="20">
        <v>114</v>
      </c>
      <c r="J92" s="21">
        <v>3490</v>
      </c>
      <c r="K92" s="21">
        <f t="shared" si="17"/>
        <v>30.614035087719298</v>
      </c>
      <c r="L92" s="20">
        <v>114</v>
      </c>
      <c r="M92" s="21">
        <v>3490</v>
      </c>
      <c r="N92" s="18" t="s">
        <v>838</v>
      </c>
      <c r="O92" s="34">
        <v>45056</v>
      </c>
      <c r="P92" s="18" t="s">
        <v>351</v>
      </c>
      <c r="Q92" s="61"/>
      <c r="R92" s="61"/>
      <c r="S92" s="61"/>
      <c r="T92" s="61"/>
      <c r="U92" s="91" t="s">
        <v>553</v>
      </c>
      <c r="V92" s="73"/>
    </row>
    <row r="93" spans="1:22" ht="63">
      <c r="A93" s="20">
        <f t="shared" si="14"/>
        <v>83</v>
      </c>
      <c r="B93" s="20" t="s">
        <v>647</v>
      </c>
      <c r="C93" s="41" t="s">
        <v>93</v>
      </c>
      <c r="D93" s="40" t="s">
        <v>1075</v>
      </c>
      <c r="E93" s="24" t="s">
        <v>556</v>
      </c>
      <c r="F93" s="24" t="s">
        <v>837</v>
      </c>
      <c r="G93" s="28" t="s">
        <v>646</v>
      </c>
      <c r="H93" s="21">
        <f t="shared" si="12"/>
        <v>23.44954128440367</v>
      </c>
      <c r="I93" s="20">
        <v>109</v>
      </c>
      <c r="J93" s="21">
        <v>2556</v>
      </c>
      <c r="K93" s="21">
        <f t="shared" si="17"/>
        <v>23.44954128440367</v>
      </c>
      <c r="L93" s="20">
        <v>109</v>
      </c>
      <c r="M93" s="21">
        <v>2556</v>
      </c>
      <c r="N93" s="18" t="s">
        <v>839</v>
      </c>
      <c r="O93" s="34">
        <v>45056</v>
      </c>
      <c r="P93" s="18" t="s">
        <v>352</v>
      </c>
      <c r="Q93" s="20">
        <f>S93/R93</f>
        <v>22.878899082568807</v>
      </c>
      <c r="R93" s="20">
        <v>109</v>
      </c>
      <c r="S93" s="20">
        <v>2493.8</v>
      </c>
      <c r="T93" s="83">
        <v>45076</v>
      </c>
      <c r="U93" s="74"/>
      <c r="V93" s="73"/>
    </row>
    <row r="94" spans="1:22" ht="47.25">
      <c r="A94" s="20">
        <f t="shared" si="14"/>
        <v>84</v>
      </c>
      <c r="B94" s="20" t="s">
        <v>647</v>
      </c>
      <c r="C94" s="41" t="s">
        <v>92</v>
      </c>
      <c r="D94" s="40" t="s">
        <v>1075</v>
      </c>
      <c r="E94" s="24" t="s">
        <v>639</v>
      </c>
      <c r="F94" s="24" t="s">
        <v>994</v>
      </c>
      <c r="G94" s="28" t="s">
        <v>835</v>
      </c>
      <c r="H94" s="21">
        <f t="shared" si="12"/>
        <v>0.5787420701168614</v>
      </c>
      <c r="I94" s="20">
        <v>1198</v>
      </c>
      <c r="J94" s="21">
        <v>693.333</v>
      </c>
      <c r="K94" s="21">
        <f t="shared" si="17"/>
        <v>0.5787420701168614</v>
      </c>
      <c r="L94" s="20">
        <v>1198</v>
      </c>
      <c r="M94" s="21">
        <v>693.333</v>
      </c>
      <c r="N94" s="18" t="s">
        <v>840</v>
      </c>
      <c r="O94" s="34">
        <v>45056</v>
      </c>
      <c r="P94" s="18" t="s">
        <v>353</v>
      </c>
      <c r="Q94" s="61"/>
      <c r="R94" s="61"/>
      <c r="S94" s="61"/>
      <c r="T94" s="91"/>
      <c r="U94" s="91" t="s">
        <v>553</v>
      </c>
      <c r="V94" s="73"/>
    </row>
    <row r="95" spans="1:22" ht="47.25">
      <c r="A95" s="20">
        <f t="shared" si="14"/>
        <v>85</v>
      </c>
      <c r="B95" s="20" t="s">
        <v>647</v>
      </c>
      <c r="C95" s="41" t="s">
        <v>94</v>
      </c>
      <c r="D95" s="40" t="s">
        <v>1075</v>
      </c>
      <c r="E95" s="24" t="s">
        <v>639</v>
      </c>
      <c r="F95" s="24" t="s">
        <v>995</v>
      </c>
      <c r="G95" s="28" t="s">
        <v>646</v>
      </c>
      <c r="H95" s="21">
        <f t="shared" si="12"/>
        <v>1.8939454545454546</v>
      </c>
      <c r="I95" s="20">
        <v>55</v>
      </c>
      <c r="J95" s="21">
        <v>104.167</v>
      </c>
      <c r="K95" s="21">
        <f t="shared" si="17"/>
        <v>1.8939454545454546</v>
      </c>
      <c r="L95" s="20">
        <v>55</v>
      </c>
      <c r="M95" s="21">
        <v>104.167</v>
      </c>
      <c r="N95" s="18" t="s">
        <v>841</v>
      </c>
      <c r="O95" s="34">
        <v>45056</v>
      </c>
      <c r="P95" s="18" t="s">
        <v>354</v>
      </c>
      <c r="Q95" s="20">
        <f>S95/R95</f>
        <v>1.8930909090909092</v>
      </c>
      <c r="R95" s="20">
        <v>55</v>
      </c>
      <c r="S95" s="20">
        <v>104.12</v>
      </c>
      <c r="T95" s="89">
        <v>45075</v>
      </c>
      <c r="U95" s="74"/>
      <c r="V95" s="73"/>
    </row>
    <row r="96" spans="1:22" ht="47.25">
      <c r="A96" s="20">
        <f t="shared" si="14"/>
        <v>86</v>
      </c>
      <c r="B96" s="20" t="s">
        <v>647</v>
      </c>
      <c r="C96" s="41" t="s">
        <v>95</v>
      </c>
      <c r="D96" s="40" t="s">
        <v>1075</v>
      </c>
      <c r="E96" s="24" t="s">
        <v>639</v>
      </c>
      <c r="F96" s="24" t="s">
        <v>1010</v>
      </c>
      <c r="G96" s="28" t="s">
        <v>842</v>
      </c>
      <c r="H96" s="21">
        <f t="shared" si="12"/>
        <v>0.01315109375</v>
      </c>
      <c r="I96" s="20">
        <v>6400</v>
      </c>
      <c r="J96" s="21">
        <v>84.167</v>
      </c>
      <c r="K96" s="21">
        <f t="shared" si="17"/>
        <v>0.0131515625</v>
      </c>
      <c r="L96" s="20">
        <v>6400</v>
      </c>
      <c r="M96" s="21">
        <v>84.17</v>
      </c>
      <c r="N96" s="18" t="s">
        <v>843</v>
      </c>
      <c r="O96" s="34">
        <v>45055</v>
      </c>
      <c r="P96" s="18" t="s">
        <v>355</v>
      </c>
      <c r="Q96" s="61"/>
      <c r="R96" s="61"/>
      <c r="S96" s="61"/>
      <c r="T96" s="61"/>
      <c r="U96" s="74"/>
      <c r="V96" s="73"/>
    </row>
    <row r="97" spans="1:22" ht="47.25">
      <c r="A97" s="20">
        <f t="shared" si="14"/>
        <v>87</v>
      </c>
      <c r="B97" s="20" t="s">
        <v>647</v>
      </c>
      <c r="C97" s="41" t="s">
        <v>96</v>
      </c>
      <c r="D97" s="40" t="s">
        <v>1075</v>
      </c>
      <c r="E97" s="24" t="s">
        <v>639</v>
      </c>
      <c r="F97" s="24" t="s">
        <v>1010</v>
      </c>
      <c r="G97" s="28" t="s">
        <v>603</v>
      </c>
      <c r="H97" s="90">
        <f t="shared" si="12"/>
        <v>0.5125</v>
      </c>
      <c r="I97" s="20">
        <v>800</v>
      </c>
      <c r="J97" s="21">
        <v>410</v>
      </c>
      <c r="K97" s="21">
        <f t="shared" si="17"/>
        <v>0.5125</v>
      </c>
      <c r="L97" s="20">
        <v>800</v>
      </c>
      <c r="M97" s="21">
        <v>410</v>
      </c>
      <c r="N97" s="18" t="s">
        <v>844</v>
      </c>
      <c r="O97" s="34">
        <v>45055</v>
      </c>
      <c r="P97" s="18" t="s">
        <v>356</v>
      </c>
      <c r="Q97" s="20">
        <f>S97/R97</f>
        <v>0.346875</v>
      </c>
      <c r="R97" s="20">
        <v>800</v>
      </c>
      <c r="S97" s="20">
        <v>277.5</v>
      </c>
      <c r="T97" s="83">
        <v>45075</v>
      </c>
      <c r="U97" s="74"/>
      <c r="V97" s="73"/>
    </row>
    <row r="98" spans="1:22" ht="47.25">
      <c r="A98" s="20">
        <f t="shared" si="14"/>
        <v>88</v>
      </c>
      <c r="B98" s="20" t="s">
        <v>647</v>
      </c>
      <c r="C98" s="41" t="s">
        <v>92</v>
      </c>
      <c r="D98" s="40" t="s">
        <v>1075</v>
      </c>
      <c r="E98" s="24" t="s">
        <v>639</v>
      </c>
      <c r="F98" s="24" t="s">
        <v>994</v>
      </c>
      <c r="G98" s="28" t="s">
        <v>835</v>
      </c>
      <c r="H98" s="90">
        <f t="shared" si="12"/>
        <v>0.6901705128205128</v>
      </c>
      <c r="I98" s="20">
        <v>780</v>
      </c>
      <c r="J98" s="21">
        <v>538.333</v>
      </c>
      <c r="K98" s="21">
        <f t="shared" si="17"/>
        <v>0.6901705128205128</v>
      </c>
      <c r="L98" s="20">
        <v>780</v>
      </c>
      <c r="M98" s="21">
        <v>538.333</v>
      </c>
      <c r="N98" s="18" t="s">
        <v>845</v>
      </c>
      <c r="O98" s="34">
        <v>45049</v>
      </c>
      <c r="P98" s="18" t="s">
        <v>357</v>
      </c>
      <c r="Q98" s="20"/>
      <c r="R98" s="20"/>
      <c r="S98" s="20"/>
      <c r="T98" s="91"/>
      <c r="U98" s="91" t="s">
        <v>553</v>
      </c>
      <c r="V98" s="73"/>
    </row>
    <row r="99" spans="1:22" ht="47.25">
      <c r="A99" s="20">
        <f t="shared" si="14"/>
        <v>89</v>
      </c>
      <c r="B99" s="20" t="s">
        <v>647</v>
      </c>
      <c r="C99" s="41" t="s">
        <v>92</v>
      </c>
      <c r="D99" s="40" t="s">
        <v>1075</v>
      </c>
      <c r="E99" s="24" t="s">
        <v>639</v>
      </c>
      <c r="F99" s="24" t="s">
        <v>994</v>
      </c>
      <c r="G99" s="28" t="s">
        <v>835</v>
      </c>
      <c r="H99" s="90">
        <f t="shared" si="12"/>
        <v>0.6656463414634147</v>
      </c>
      <c r="I99" s="20">
        <v>820</v>
      </c>
      <c r="J99" s="21">
        <v>545.83</v>
      </c>
      <c r="K99" s="21">
        <f t="shared" si="17"/>
        <v>0.66565</v>
      </c>
      <c r="L99" s="20">
        <v>820</v>
      </c>
      <c r="M99" s="21">
        <v>545.833</v>
      </c>
      <c r="N99" s="18" t="s">
        <v>846</v>
      </c>
      <c r="O99" s="34">
        <v>45049</v>
      </c>
      <c r="P99" s="18" t="s">
        <v>358</v>
      </c>
      <c r="Q99" s="61"/>
      <c r="R99" s="61"/>
      <c r="S99" s="61"/>
      <c r="T99" s="91"/>
      <c r="U99" s="91" t="s">
        <v>553</v>
      </c>
      <c r="V99" s="73"/>
    </row>
    <row r="100" spans="1:22" ht="47.25">
      <c r="A100" s="20">
        <f t="shared" si="14"/>
        <v>90</v>
      </c>
      <c r="B100" s="20" t="s">
        <v>647</v>
      </c>
      <c r="C100" s="41" t="s">
        <v>92</v>
      </c>
      <c r="D100" s="40" t="s">
        <v>1075</v>
      </c>
      <c r="E100" s="24" t="s">
        <v>639</v>
      </c>
      <c r="F100" s="24" t="s">
        <v>994</v>
      </c>
      <c r="G100" s="28" t="s">
        <v>833</v>
      </c>
      <c r="H100" s="90">
        <f t="shared" si="12"/>
        <v>0.45372342733188725</v>
      </c>
      <c r="I100" s="20">
        <v>922</v>
      </c>
      <c r="J100" s="21">
        <v>418.333</v>
      </c>
      <c r="K100" s="21">
        <f t="shared" si="17"/>
        <v>0.45372342733188725</v>
      </c>
      <c r="L100" s="20">
        <v>922</v>
      </c>
      <c r="M100" s="21">
        <v>418.333</v>
      </c>
      <c r="N100" s="18" t="s">
        <v>847</v>
      </c>
      <c r="O100" s="34">
        <v>45049</v>
      </c>
      <c r="P100" s="18" t="s">
        <v>359</v>
      </c>
      <c r="Q100" s="61"/>
      <c r="R100" s="61"/>
      <c r="S100" s="61"/>
      <c r="T100" s="91"/>
      <c r="U100" s="91" t="s">
        <v>553</v>
      </c>
      <c r="V100" s="73"/>
    </row>
    <row r="101" spans="1:22" ht="63">
      <c r="A101" s="20">
        <f t="shared" si="14"/>
        <v>91</v>
      </c>
      <c r="B101" s="20" t="s">
        <v>570</v>
      </c>
      <c r="C101" s="41" t="s">
        <v>97</v>
      </c>
      <c r="D101" s="40" t="s">
        <v>1075</v>
      </c>
      <c r="E101" s="24" t="s">
        <v>556</v>
      </c>
      <c r="F101" s="24" t="s">
        <v>792</v>
      </c>
      <c r="G101" s="28" t="s">
        <v>646</v>
      </c>
      <c r="H101" s="90">
        <f t="shared" si="12"/>
        <v>0.7382245083207262</v>
      </c>
      <c r="I101" s="20">
        <v>6610</v>
      </c>
      <c r="J101" s="21">
        <v>4879.664</v>
      </c>
      <c r="K101" s="21">
        <f t="shared" si="17"/>
        <v>0.7382245083207262</v>
      </c>
      <c r="L101" s="20">
        <v>6610</v>
      </c>
      <c r="M101" s="21">
        <v>4879.664</v>
      </c>
      <c r="N101" s="18" t="s">
        <v>848</v>
      </c>
      <c r="O101" s="34">
        <v>45043</v>
      </c>
      <c r="P101" s="18" t="s">
        <v>360</v>
      </c>
      <c r="Q101" s="20">
        <f>S101/R101</f>
        <v>0.7382245083207262</v>
      </c>
      <c r="R101" s="20">
        <v>6610</v>
      </c>
      <c r="S101" s="20">
        <v>4879.664</v>
      </c>
      <c r="T101" s="83">
        <v>45072</v>
      </c>
      <c r="U101" s="74"/>
      <c r="V101" s="73"/>
    </row>
    <row r="102" spans="1:22" ht="47.25">
      <c r="A102" s="20">
        <f t="shared" si="14"/>
        <v>92</v>
      </c>
      <c r="B102" s="20" t="s">
        <v>591</v>
      </c>
      <c r="C102" s="41" t="s">
        <v>98</v>
      </c>
      <c r="D102" s="40" t="s">
        <v>1075</v>
      </c>
      <c r="E102" s="24" t="s">
        <v>639</v>
      </c>
      <c r="F102" s="24" t="s">
        <v>962</v>
      </c>
      <c r="G102" s="28" t="s">
        <v>591</v>
      </c>
      <c r="H102" s="90">
        <f t="shared" si="12"/>
        <v>26.785714285714285</v>
      </c>
      <c r="I102" s="20">
        <v>14</v>
      </c>
      <c r="J102" s="21">
        <v>375</v>
      </c>
      <c r="K102" s="21">
        <f t="shared" si="17"/>
        <v>26.785714285714285</v>
      </c>
      <c r="L102" s="20">
        <v>14</v>
      </c>
      <c r="M102" s="21">
        <v>375</v>
      </c>
      <c r="N102" s="18" t="s">
        <v>849</v>
      </c>
      <c r="O102" s="34">
        <v>45043</v>
      </c>
      <c r="P102" s="18" t="s">
        <v>361</v>
      </c>
      <c r="Q102" s="20"/>
      <c r="R102" s="20"/>
      <c r="S102" s="20"/>
      <c r="T102" s="91"/>
      <c r="U102" s="91" t="s">
        <v>553</v>
      </c>
      <c r="V102" s="73"/>
    </row>
    <row r="103" spans="1:22" ht="47.25">
      <c r="A103" s="20">
        <f t="shared" si="14"/>
        <v>93</v>
      </c>
      <c r="B103" s="20" t="s">
        <v>647</v>
      </c>
      <c r="C103" s="41" t="s">
        <v>99</v>
      </c>
      <c r="D103" s="40" t="s">
        <v>1075</v>
      </c>
      <c r="E103" s="24" t="s">
        <v>556</v>
      </c>
      <c r="F103" s="24" t="s">
        <v>850</v>
      </c>
      <c r="G103" s="28" t="s">
        <v>851</v>
      </c>
      <c r="H103" s="90">
        <f t="shared" si="12"/>
        <v>20.024193548387096</v>
      </c>
      <c r="I103" s="20">
        <v>62</v>
      </c>
      <c r="J103" s="21">
        <v>1241.5</v>
      </c>
      <c r="K103" s="21">
        <f t="shared" si="17"/>
        <v>20.024193548387096</v>
      </c>
      <c r="L103" s="20">
        <v>62</v>
      </c>
      <c r="M103" s="21">
        <v>1241.5</v>
      </c>
      <c r="N103" s="92" t="s">
        <v>852</v>
      </c>
      <c r="O103" s="34">
        <v>45042</v>
      </c>
      <c r="P103" s="18" t="s">
        <v>362</v>
      </c>
      <c r="Q103" s="20">
        <f aca="true" t="shared" si="18" ref="Q103:Q108">S103/R103</f>
        <v>19.953467741935484</v>
      </c>
      <c r="R103" s="20">
        <v>62</v>
      </c>
      <c r="S103" s="20">
        <v>1237.115</v>
      </c>
      <c r="T103" s="83">
        <v>45064</v>
      </c>
      <c r="U103" s="74"/>
      <c r="V103" s="73"/>
    </row>
    <row r="104" spans="1:22" ht="47.25">
      <c r="A104" s="20">
        <f t="shared" si="14"/>
        <v>94</v>
      </c>
      <c r="B104" s="20" t="s">
        <v>647</v>
      </c>
      <c r="C104" s="41" t="s">
        <v>100</v>
      </c>
      <c r="D104" s="40" t="s">
        <v>1075</v>
      </c>
      <c r="E104" s="24" t="s">
        <v>639</v>
      </c>
      <c r="F104" s="24" t="s">
        <v>1011</v>
      </c>
      <c r="G104" s="28" t="s">
        <v>646</v>
      </c>
      <c r="H104" s="90">
        <f t="shared" si="12"/>
        <v>6.712972222222223</v>
      </c>
      <c r="I104" s="20">
        <v>36</v>
      </c>
      <c r="J104" s="21">
        <v>241.667</v>
      </c>
      <c r="K104" s="21">
        <f t="shared" si="17"/>
        <v>6.712972222222223</v>
      </c>
      <c r="L104" s="20">
        <v>36</v>
      </c>
      <c r="M104" s="21">
        <v>241.667</v>
      </c>
      <c r="N104" s="92" t="s">
        <v>853</v>
      </c>
      <c r="O104" s="34">
        <v>45040</v>
      </c>
      <c r="P104" s="18" t="s">
        <v>363</v>
      </c>
      <c r="Q104" s="21">
        <f t="shared" si="18"/>
        <v>6.699999999999999</v>
      </c>
      <c r="R104" s="20">
        <v>36</v>
      </c>
      <c r="S104" s="21">
        <v>241.2</v>
      </c>
      <c r="T104" s="83">
        <v>45077</v>
      </c>
      <c r="U104" s="74"/>
      <c r="V104" s="73"/>
    </row>
    <row r="105" spans="1:22" ht="47.25">
      <c r="A105" s="20">
        <f t="shared" si="14"/>
        <v>95</v>
      </c>
      <c r="B105" s="20" t="s">
        <v>647</v>
      </c>
      <c r="C105" s="41" t="s">
        <v>101</v>
      </c>
      <c r="D105" s="40" t="s">
        <v>1075</v>
      </c>
      <c r="E105" s="24" t="s">
        <v>639</v>
      </c>
      <c r="F105" s="24" t="s">
        <v>1012</v>
      </c>
      <c r="G105" s="28" t="s">
        <v>646</v>
      </c>
      <c r="H105" s="90">
        <f t="shared" si="12"/>
        <v>0.04721030042918455</v>
      </c>
      <c r="I105" s="20">
        <v>2330</v>
      </c>
      <c r="J105" s="21">
        <v>110</v>
      </c>
      <c r="K105" s="21">
        <f t="shared" si="17"/>
        <v>0.04721030042918455</v>
      </c>
      <c r="L105" s="20">
        <v>2330</v>
      </c>
      <c r="M105" s="21">
        <v>110</v>
      </c>
      <c r="N105" s="92" t="s">
        <v>854</v>
      </c>
      <c r="O105" s="34">
        <v>45040</v>
      </c>
      <c r="P105" s="18" t="s">
        <v>364</v>
      </c>
      <c r="Q105" s="21">
        <f t="shared" si="18"/>
        <v>0.035715665236051505</v>
      </c>
      <c r="R105" s="20">
        <v>2330</v>
      </c>
      <c r="S105" s="21">
        <v>83.2175</v>
      </c>
      <c r="T105" s="83">
        <v>45056</v>
      </c>
      <c r="U105" s="74"/>
      <c r="V105" s="73"/>
    </row>
    <row r="106" spans="1:22" ht="47.25">
      <c r="A106" s="20">
        <f t="shared" si="14"/>
        <v>96</v>
      </c>
      <c r="B106" s="20" t="s">
        <v>591</v>
      </c>
      <c r="C106" s="41" t="s">
        <v>102</v>
      </c>
      <c r="D106" s="40" t="s">
        <v>1075</v>
      </c>
      <c r="E106" s="24" t="s">
        <v>1014</v>
      </c>
      <c r="F106" s="24" t="s">
        <v>1013</v>
      </c>
      <c r="G106" s="28" t="s">
        <v>716</v>
      </c>
      <c r="H106" s="90">
        <f t="shared" si="12"/>
        <v>247.0237857142857</v>
      </c>
      <c r="I106" s="20">
        <v>14</v>
      </c>
      <c r="J106" s="21">
        <v>3458.333</v>
      </c>
      <c r="K106" s="90">
        <f t="shared" si="17"/>
        <v>247.0237857142857</v>
      </c>
      <c r="L106" s="20">
        <v>14</v>
      </c>
      <c r="M106" s="21">
        <v>3458.333</v>
      </c>
      <c r="N106" s="92" t="s">
        <v>855</v>
      </c>
      <c r="O106" s="34">
        <v>45037</v>
      </c>
      <c r="P106" s="18" t="s">
        <v>365</v>
      </c>
      <c r="Q106" s="21">
        <f t="shared" si="18"/>
        <v>251.90142857142857</v>
      </c>
      <c r="R106" s="20">
        <v>14</v>
      </c>
      <c r="S106" s="21">
        <v>3526.62</v>
      </c>
      <c r="T106" s="83">
        <v>45061</v>
      </c>
      <c r="U106" s="74"/>
      <c r="V106" s="73"/>
    </row>
    <row r="107" spans="1:22" ht="47.25">
      <c r="A107" s="20">
        <f t="shared" si="14"/>
        <v>97</v>
      </c>
      <c r="B107" s="20" t="s">
        <v>647</v>
      </c>
      <c r="C107" s="41" t="s">
        <v>103</v>
      </c>
      <c r="D107" s="40" t="s">
        <v>1075</v>
      </c>
      <c r="E107" s="24" t="s">
        <v>639</v>
      </c>
      <c r="F107" s="24" t="s">
        <v>1015</v>
      </c>
      <c r="G107" s="28" t="s">
        <v>646</v>
      </c>
      <c r="H107" s="90">
        <f t="shared" si="12"/>
        <v>0.45676004872107184</v>
      </c>
      <c r="I107" s="20">
        <v>1642</v>
      </c>
      <c r="J107" s="21">
        <v>750</v>
      </c>
      <c r="K107" s="21">
        <f t="shared" si="17"/>
        <v>0.45676004872107184</v>
      </c>
      <c r="L107" s="20">
        <v>1642</v>
      </c>
      <c r="M107" s="21">
        <v>750</v>
      </c>
      <c r="N107" s="92" t="s">
        <v>856</v>
      </c>
      <c r="O107" s="34">
        <v>45037</v>
      </c>
      <c r="P107" s="18" t="s">
        <v>366</v>
      </c>
      <c r="Q107" s="21">
        <f t="shared" si="18"/>
        <v>0.4352009744214373</v>
      </c>
      <c r="R107" s="20">
        <v>1642</v>
      </c>
      <c r="S107" s="21">
        <v>714.6</v>
      </c>
      <c r="T107" s="83">
        <v>45055</v>
      </c>
      <c r="U107" s="74"/>
      <c r="V107" s="73"/>
    </row>
    <row r="108" spans="1:22" ht="47.25">
      <c r="A108" s="20">
        <f t="shared" si="14"/>
        <v>98</v>
      </c>
      <c r="B108" s="20" t="s">
        <v>647</v>
      </c>
      <c r="C108" s="41" t="s">
        <v>104</v>
      </c>
      <c r="D108" s="40" t="s">
        <v>1075</v>
      </c>
      <c r="E108" s="24" t="s">
        <v>639</v>
      </c>
      <c r="F108" s="24" t="s">
        <v>1015</v>
      </c>
      <c r="G108" s="28" t="s">
        <v>646</v>
      </c>
      <c r="H108" s="90">
        <f aca="true" t="shared" si="19" ref="H108:H134">J108/I108</f>
        <v>2.0061666666666667</v>
      </c>
      <c r="I108" s="20">
        <v>54</v>
      </c>
      <c r="J108" s="21">
        <v>108.333</v>
      </c>
      <c r="K108" s="21">
        <f t="shared" si="17"/>
        <v>2.0061666666666667</v>
      </c>
      <c r="L108" s="20">
        <v>54</v>
      </c>
      <c r="M108" s="21">
        <v>108.333</v>
      </c>
      <c r="N108" s="92" t="s">
        <v>857</v>
      </c>
      <c r="O108" s="34">
        <v>45034</v>
      </c>
      <c r="P108" s="18" t="s">
        <v>367</v>
      </c>
      <c r="Q108" s="21">
        <f t="shared" si="18"/>
        <v>1.9859259259259259</v>
      </c>
      <c r="R108" s="20">
        <v>54</v>
      </c>
      <c r="S108" s="21">
        <v>107.24</v>
      </c>
      <c r="T108" s="83">
        <v>45050</v>
      </c>
      <c r="U108" s="74"/>
      <c r="V108" s="73"/>
    </row>
    <row r="109" spans="1:22" ht="47.25">
      <c r="A109" s="20">
        <f t="shared" si="14"/>
        <v>99</v>
      </c>
      <c r="B109" s="20" t="s">
        <v>647</v>
      </c>
      <c r="C109" s="41" t="s">
        <v>105</v>
      </c>
      <c r="D109" s="40" t="s">
        <v>1075</v>
      </c>
      <c r="E109" s="24" t="s">
        <v>556</v>
      </c>
      <c r="F109" s="24" t="s">
        <v>858</v>
      </c>
      <c r="G109" s="28" t="s">
        <v>646</v>
      </c>
      <c r="H109" s="94">
        <f t="shared" si="19"/>
        <v>1460</v>
      </c>
      <c r="I109" s="20">
        <v>1</v>
      </c>
      <c r="J109" s="21">
        <v>1460</v>
      </c>
      <c r="K109" s="21">
        <f t="shared" si="17"/>
        <v>1460</v>
      </c>
      <c r="L109" s="20">
        <v>1</v>
      </c>
      <c r="M109" s="21">
        <v>1460</v>
      </c>
      <c r="N109" s="92" t="s">
        <v>859</v>
      </c>
      <c r="O109" s="34">
        <v>45028</v>
      </c>
      <c r="P109" s="18" t="s">
        <v>368</v>
      </c>
      <c r="Q109" s="21">
        <v>1458.88</v>
      </c>
      <c r="R109" s="20">
        <v>1</v>
      </c>
      <c r="S109" s="21">
        <v>1458.875</v>
      </c>
      <c r="T109" s="83">
        <v>45050</v>
      </c>
      <c r="U109" s="74"/>
      <c r="V109" s="73"/>
    </row>
    <row r="110" spans="1:22" ht="78.75">
      <c r="A110" s="20">
        <f t="shared" si="14"/>
        <v>100</v>
      </c>
      <c r="B110" s="20" t="s">
        <v>647</v>
      </c>
      <c r="C110" s="41" t="s">
        <v>106</v>
      </c>
      <c r="D110" s="40" t="s">
        <v>1075</v>
      </c>
      <c r="E110" s="24" t="s">
        <v>556</v>
      </c>
      <c r="F110" s="24" t="s">
        <v>860</v>
      </c>
      <c r="G110" s="28" t="s">
        <v>646</v>
      </c>
      <c r="H110" s="21">
        <f t="shared" si="19"/>
        <v>85</v>
      </c>
      <c r="I110" s="20">
        <v>4</v>
      </c>
      <c r="J110" s="21">
        <v>340</v>
      </c>
      <c r="K110" s="21">
        <f t="shared" si="17"/>
        <v>85</v>
      </c>
      <c r="L110" s="20">
        <v>4</v>
      </c>
      <c r="M110" s="21">
        <v>340</v>
      </c>
      <c r="N110" s="92" t="s">
        <v>861</v>
      </c>
      <c r="O110" s="34">
        <v>45392</v>
      </c>
      <c r="P110" s="18" t="s">
        <v>369</v>
      </c>
      <c r="Q110" s="21">
        <f>S110/R110</f>
        <v>84.375</v>
      </c>
      <c r="R110" s="20">
        <v>4</v>
      </c>
      <c r="S110" s="21">
        <v>337.5</v>
      </c>
      <c r="T110" s="83">
        <v>45051</v>
      </c>
      <c r="U110" s="74"/>
      <c r="V110" s="73"/>
    </row>
    <row r="111" spans="1:22" ht="47.25">
      <c r="A111" s="20">
        <f t="shared" si="14"/>
        <v>101</v>
      </c>
      <c r="B111" s="20" t="s">
        <v>647</v>
      </c>
      <c r="C111" s="41" t="s">
        <v>107</v>
      </c>
      <c r="D111" s="40" t="s">
        <v>1075</v>
      </c>
      <c r="E111" s="24" t="s">
        <v>556</v>
      </c>
      <c r="F111" s="24" t="s">
        <v>806</v>
      </c>
      <c r="G111" s="28" t="s">
        <v>646</v>
      </c>
      <c r="H111" s="95">
        <f t="shared" si="19"/>
        <v>1266.2073333333333</v>
      </c>
      <c r="I111" s="20">
        <v>15</v>
      </c>
      <c r="J111" s="21">
        <v>18993.11</v>
      </c>
      <c r="K111" s="21">
        <f t="shared" si="17"/>
        <v>1266.2073333333333</v>
      </c>
      <c r="L111" s="20">
        <v>15</v>
      </c>
      <c r="M111" s="21">
        <v>18993.11</v>
      </c>
      <c r="N111" s="92" t="s">
        <v>862</v>
      </c>
      <c r="O111" s="34">
        <v>45392</v>
      </c>
      <c r="P111" s="18" t="s">
        <v>370</v>
      </c>
      <c r="Q111" s="21">
        <f>S111/R111</f>
        <v>1225.5839999999998</v>
      </c>
      <c r="R111" s="20">
        <v>15</v>
      </c>
      <c r="S111" s="21">
        <v>18383.76</v>
      </c>
      <c r="T111" s="83">
        <v>45057</v>
      </c>
      <c r="U111" s="74"/>
      <c r="V111" s="73"/>
    </row>
    <row r="112" spans="1:22" ht="90">
      <c r="A112" s="20">
        <f t="shared" si="14"/>
        <v>102</v>
      </c>
      <c r="B112" s="20" t="s">
        <v>1076</v>
      </c>
      <c r="C112" s="41" t="s">
        <v>1077</v>
      </c>
      <c r="D112" s="40" t="s">
        <v>1078</v>
      </c>
      <c r="E112" s="24" t="s">
        <v>556</v>
      </c>
      <c r="F112" s="107" t="s">
        <v>1079</v>
      </c>
      <c r="G112" s="28" t="s">
        <v>570</v>
      </c>
      <c r="H112" s="95">
        <f t="shared" si="19"/>
        <v>933.43</v>
      </c>
      <c r="I112" s="20">
        <v>1</v>
      </c>
      <c r="J112" s="21">
        <v>933.43</v>
      </c>
      <c r="K112" s="21">
        <f t="shared" si="17"/>
        <v>933.43</v>
      </c>
      <c r="L112" s="20">
        <v>1</v>
      </c>
      <c r="M112" s="21">
        <v>933.43</v>
      </c>
      <c r="N112" s="92" t="s">
        <v>1080</v>
      </c>
      <c r="O112" s="34">
        <v>45034</v>
      </c>
      <c r="P112" s="102" t="s">
        <v>1081</v>
      </c>
      <c r="Q112" s="21">
        <f>S112/R112</f>
        <v>933.43</v>
      </c>
      <c r="R112" s="20">
        <v>1</v>
      </c>
      <c r="S112" s="21">
        <v>933.43</v>
      </c>
      <c r="T112" s="83">
        <v>45034</v>
      </c>
      <c r="U112" s="74"/>
      <c r="V112" s="73"/>
    </row>
    <row r="113" spans="1:22" ht="105">
      <c r="A113" s="20">
        <f t="shared" si="14"/>
        <v>103</v>
      </c>
      <c r="B113" s="20" t="s">
        <v>1076</v>
      </c>
      <c r="C113" s="41" t="s">
        <v>1082</v>
      </c>
      <c r="D113" s="40" t="s">
        <v>1078</v>
      </c>
      <c r="E113" s="24" t="s">
        <v>556</v>
      </c>
      <c r="F113" s="107" t="s">
        <v>1079</v>
      </c>
      <c r="G113" s="28" t="s">
        <v>570</v>
      </c>
      <c r="H113" s="95">
        <f>J113/I113</f>
        <v>1117.25</v>
      </c>
      <c r="I113" s="20">
        <v>1</v>
      </c>
      <c r="J113" s="21">
        <f>M113+0</f>
        <v>1117.25</v>
      </c>
      <c r="K113" s="21">
        <f t="shared" si="17"/>
        <v>1117.25</v>
      </c>
      <c r="L113" s="20">
        <v>1</v>
      </c>
      <c r="M113" s="21">
        <v>1117.25</v>
      </c>
      <c r="N113" s="92" t="s">
        <v>1083</v>
      </c>
      <c r="O113" s="34">
        <v>45034</v>
      </c>
      <c r="P113" s="102" t="s">
        <v>1084</v>
      </c>
      <c r="Q113" s="21">
        <f>S113/R113</f>
        <v>1117.25</v>
      </c>
      <c r="R113" s="20">
        <v>1</v>
      </c>
      <c r="S113" s="21">
        <f>M113+0</f>
        <v>1117.25</v>
      </c>
      <c r="T113" s="83">
        <v>45034</v>
      </c>
      <c r="U113" s="74"/>
      <c r="V113" s="73"/>
    </row>
    <row r="114" spans="1:22" ht="90" customHeight="1">
      <c r="A114" s="20">
        <f t="shared" si="14"/>
        <v>104</v>
      </c>
      <c r="B114" s="20" t="s">
        <v>1076</v>
      </c>
      <c r="C114" s="41" t="s">
        <v>1087</v>
      </c>
      <c r="D114" s="40" t="s">
        <v>1078</v>
      </c>
      <c r="E114" s="24" t="s">
        <v>556</v>
      </c>
      <c r="F114" s="107" t="s">
        <v>1079</v>
      </c>
      <c r="G114" s="28"/>
      <c r="H114" s="95">
        <f aca="true" t="shared" si="20" ref="H114:H125">J114/I114</f>
        <v>1099.75</v>
      </c>
      <c r="I114" s="20">
        <v>1</v>
      </c>
      <c r="J114" s="21">
        <f aca="true" t="shared" si="21" ref="J114:J125">M114+0</f>
        <v>1099.75</v>
      </c>
      <c r="K114" s="21">
        <f aca="true" t="shared" si="22" ref="K114:K125">M114/L114</f>
        <v>1099.75</v>
      </c>
      <c r="L114" s="20">
        <v>1</v>
      </c>
      <c r="M114" s="21">
        <v>1099.75</v>
      </c>
      <c r="N114" s="92" t="s">
        <v>1085</v>
      </c>
      <c r="O114" s="34">
        <v>45036</v>
      </c>
      <c r="P114" s="102" t="s">
        <v>1086</v>
      </c>
      <c r="Q114" s="21">
        <f aca="true" t="shared" si="23" ref="Q114:Q125">S114/R114</f>
        <v>1099.75</v>
      </c>
      <c r="R114" s="20">
        <v>1</v>
      </c>
      <c r="S114" s="21">
        <f aca="true" t="shared" si="24" ref="S114:S125">M114+0</f>
        <v>1099.75</v>
      </c>
      <c r="T114" s="83">
        <v>45036</v>
      </c>
      <c r="U114" s="74"/>
      <c r="V114" s="73"/>
    </row>
    <row r="115" spans="1:22" ht="105">
      <c r="A115" s="20">
        <f t="shared" si="14"/>
        <v>105</v>
      </c>
      <c r="B115" s="20" t="s">
        <v>1076</v>
      </c>
      <c r="C115" s="41" t="s">
        <v>1088</v>
      </c>
      <c r="D115" s="40" t="s">
        <v>1078</v>
      </c>
      <c r="E115" s="24" t="s">
        <v>556</v>
      </c>
      <c r="F115" s="107" t="s">
        <v>1079</v>
      </c>
      <c r="G115" s="28"/>
      <c r="H115" s="95">
        <f t="shared" si="20"/>
        <v>999.14</v>
      </c>
      <c r="I115" s="20">
        <v>1</v>
      </c>
      <c r="J115" s="21">
        <f t="shared" si="21"/>
        <v>999.14</v>
      </c>
      <c r="K115" s="21">
        <f t="shared" si="22"/>
        <v>999.14</v>
      </c>
      <c r="L115" s="20">
        <v>1</v>
      </c>
      <c r="M115" s="21">
        <v>999.14</v>
      </c>
      <c r="N115" s="92" t="s">
        <v>1089</v>
      </c>
      <c r="O115" s="34">
        <v>45034</v>
      </c>
      <c r="P115" s="102" t="s">
        <v>1090</v>
      </c>
      <c r="Q115" s="21">
        <f t="shared" si="23"/>
        <v>999.14</v>
      </c>
      <c r="R115" s="20">
        <v>1</v>
      </c>
      <c r="S115" s="21">
        <f t="shared" si="24"/>
        <v>999.14</v>
      </c>
      <c r="T115" s="83">
        <v>45034</v>
      </c>
      <c r="U115" s="74"/>
      <c r="V115" s="73"/>
    </row>
    <row r="116" spans="1:22" ht="105">
      <c r="A116" s="20">
        <f t="shared" si="14"/>
        <v>106</v>
      </c>
      <c r="B116" s="20" t="s">
        <v>1076</v>
      </c>
      <c r="C116" s="41" t="s">
        <v>1091</v>
      </c>
      <c r="D116" s="40" t="s">
        <v>1078</v>
      </c>
      <c r="E116" s="24" t="s">
        <v>556</v>
      </c>
      <c r="F116" s="107" t="s">
        <v>1079</v>
      </c>
      <c r="G116" s="28"/>
      <c r="H116" s="95">
        <f t="shared" si="20"/>
        <v>1017.41</v>
      </c>
      <c r="I116" s="20">
        <v>1</v>
      </c>
      <c r="J116" s="21">
        <f t="shared" si="21"/>
        <v>1017.41</v>
      </c>
      <c r="K116" s="21">
        <f t="shared" si="22"/>
        <v>1017.41</v>
      </c>
      <c r="L116" s="20">
        <v>1</v>
      </c>
      <c r="M116" s="21">
        <v>1017.41</v>
      </c>
      <c r="N116" s="92" t="s">
        <v>1092</v>
      </c>
      <c r="O116" s="34">
        <v>45036</v>
      </c>
      <c r="P116" s="102" t="s">
        <v>1093</v>
      </c>
      <c r="Q116" s="21">
        <f t="shared" si="23"/>
        <v>1017.41</v>
      </c>
      <c r="R116" s="20">
        <v>1</v>
      </c>
      <c r="S116" s="21">
        <f t="shared" si="24"/>
        <v>1017.41</v>
      </c>
      <c r="T116" s="83">
        <v>45036</v>
      </c>
      <c r="U116" s="74"/>
      <c r="V116" s="73"/>
    </row>
    <row r="117" spans="1:22" ht="105">
      <c r="A117" s="20">
        <f t="shared" si="14"/>
        <v>107</v>
      </c>
      <c r="B117" s="20" t="s">
        <v>1076</v>
      </c>
      <c r="C117" s="41" t="s">
        <v>1094</v>
      </c>
      <c r="D117" s="40" t="s">
        <v>1078</v>
      </c>
      <c r="E117" s="24" t="s">
        <v>556</v>
      </c>
      <c r="F117" s="107" t="s">
        <v>1079</v>
      </c>
      <c r="G117" s="28"/>
      <c r="H117" s="95">
        <f t="shared" si="20"/>
        <v>1174.81</v>
      </c>
      <c r="I117" s="20">
        <v>1</v>
      </c>
      <c r="J117" s="21">
        <f t="shared" si="21"/>
        <v>1174.81</v>
      </c>
      <c r="K117" s="21">
        <f t="shared" si="22"/>
        <v>1174.81</v>
      </c>
      <c r="L117" s="20">
        <v>1</v>
      </c>
      <c r="M117" s="21">
        <v>1174.81</v>
      </c>
      <c r="N117" s="92" t="s">
        <v>1095</v>
      </c>
      <c r="O117" s="34">
        <v>45036</v>
      </c>
      <c r="P117" s="102" t="s">
        <v>1096</v>
      </c>
      <c r="Q117" s="21">
        <f t="shared" si="23"/>
        <v>1174.81</v>
      </c>
      <c r="R117" s="20">
        <v>1</v>
      </c>
      <c r="S117" s="21">
        <f t="shared" si="24"/>
        <v>1174.81</v>
      </c>
      <c r="T117" s="83">
        <v>45036</v>
      </c>
      <c r="U117" s="74"/>
      <c r="V117" s="73"/>
    </row>
    <row r="118" spans="1:22" ht="105">
      <c r="A118" s="20">
        <f t="shared" si="14"/>
        <v>108</v>
      </c>
      <c r="B118" s="20" t="s">
        <v>1076</v>
      </c>
      <c r="C118" s="41" t="s">
        <v>57</v>
      </c>
      <c r="D118" s="40" t="s">
        <v>1078</v>
      </c>
      <c r="E118" s="24" t="s">
        <v>556</v>
      </c>
      <c r="F118" s="107" t="s">
        <v>1079</v>
      </c>
      <c r="G118" s="28"/>
      <c r="H118" s="95">
        <f t="shared" si="20"/>
        <v>1356.82</v>
      </c>
      <c r="I118" s="20">
        <v>1</v>
      </c>
      <c r="J118" s="21">
        <f t="shared" si="21"/>
        <v>1356.82</v>
      </c>
      <c r="K118" s="21">
        <f t="shared" si="22"/>
        <v>1356.82</v>
      </c>
      <c r="L118" s="20">
        <v>1</v>
      </c>
      <c r="M118" s="21">
        <v>1356.82</v>
      </c>
      <c r="N118" s="92" t="s">
        <v>1098</v>
      </c>
      <c r="O118" s="34">
        <v>45222</v>
      </c>
      <c r="P118" s="102" t="s">
        <v>1097</v>
      </c>
      <c r="Q118" s="21">
        <f t="shared" si="23"/>
        <v>1356.82</v>
      </c>
      <c r="R118" s="20">
        <v>1</v>
      </c>
      <c r="S118" s="21">
        <f t="shared" si="24"/>
        <v>1356.82</v>
      </c>
      <c r="T118" s="83">
        <v>45222</v>
      </c>
      <c r="U118" s="74"/>
      <c r="V118" s="73"/>
    </row>
    <row r="119" spans="1:22" ht="105">
      <c r="A119" s="20">
        <f t="shared" si="14"/>
        <v>109</v>
      </c>
      <c r="B119" s="20" t="s">
        <v>1076</v>
      </c>
      <c r="C119" s="41" t="s">
        <v>1101</v>
      </c>
      <c r="D119" s="40" t="s">
        <v>1078</v>
      </c>
      <c r="E119" s="24" t="s">
        <v>556</v>
      </c>
      <c r="F119" s="107" t="s">
        <v>1079</v>
      </c>
      <c r="G119" s="28"/>
      <c r="H119" s="95">
        <f t="shared" si="20"/>
        <v>781.31</v>
      </c>
      <c r="I119" s="20">
        <v>1</v>
      </c>
      <c r="J119" s="21">
        <f t="shared" si="21"/>
        <v>781.31</v>
      </c>
      <c r="K119" s="21">
        <f t="shared" si="22"/>
        <v>781.31</v>
      </c>
      <c r="L119" s="20">
        <v>1</v>
      </c>
      <c r="M119" s="21">
        <v>781.31</v>
      </c>
      <c r="N119" s="92" t="s">
        <v>1099</v>
      </c>
      <c r="O119" s="34">
        <v>45034</v>
      </c>
      <c r="P119" s="102" t="s">
        <v>1100</v>
      </c>
      <c r="Q119" s="21">
        <f t="shared" si="23"/>
        <v>781.31</v>
      </c>
      <c r="R119" s="20">
        <v>1</v>
      </c>
      <c r="S119" s="21">
        <f t="shared" si="24"/>
        <v>781.31</v>
      </c>
      <c r="T119" s="83">
        <v>45034</v>
      </c>
      <c r="U119" s="74"/>
      <c r="V119" s="73"/>
    </row>
    <row r="120" spans="1:22" ht="105">
      <c r="A120" s="20">
        <f t="shared" si="14"/>
        <v>110</v>
      </c>
      <c r="B120" s="20" t="s">
        <v>1076</v>
      </c>
      <c r="C120" s="41" t="s">
        <v>1106</v>
      </c>
      <c r="D120" s="40" t="s">
        <v>1078</v>
      </c>
      <c r="E120" s="24" t="s">
        <v>556</v>
      </c>
      <c r="F120" s="107" t="s">
        <v>1079</v>
      </c>
      <c r="G120" s="28"/>
      <c r="H120" s="95">
        <f t="shared" si="20"/>
        <v>962.19</v>
      </c>
      <c r="I120" s="20">
        <v>1</v>
      </c>
      <c r="J120" s="21">
        <f t="shared" si="21"/>
        <v>962.19</v>
      </c>
      <c r="K120" s="21">
        <f t="shared" si="22"/>
        <v>962.19</v>
      </c>
      <c r="L120" s="20">
        <v>1</v>
      </c>
      <c r="M120" s="21">
        <v>962.19</v>
      </c>
      <c r="N120" s="92" t="s">
        <v>1102</v>
      </c>
      <c r="O120" s="34">
        <v>45036</v>
      </c>
      <c r="P120" s="102" t="s">
        <v>1103</v>
      </c>
      <c r="Q120" s="21">
        <f t="shared" si="23"/>
        <v>962.19</v>
      </c>
      <c r="R120" s="20">
        <v>1</v>
      </c>
      <c r="S120" s="21">
        <f t="shared" si="24"/>
        <v>962.19</v>
      </c>
      <c r="T120" s="83">
        <v>45036</v>
      </c>
      <c r="U120" s="74"/>
      <c r="V120" s="73"/>
    </row>
    <row r="121" spans="1:22" ht="105">
      <c r="A121" s="20">
        <f t="shared" si="14"/>
        <v>111</v>
      </c>
      <c r="B121" s="20" t="s">
        <v>1076</v>
      </c>
      <c r="C121" s="41" t="s">
        <v>1107</v>
      </c>
      <c r="D121" s="40" t="s">
        <v>1078</v>
      </c>
      <c r="E121" s="24" t="s">
        <v>556</v>
      </c>
      <c r="F121" s="107" t="s">
        <v>1079</v>
      </c>
      <c r="G121" s="28"/>
      <c r="H121" s="95">
        <f t="shared" si="20"/>
        <v>851.08</v>
      </c>
      <c r="I121" s="20">
        <v>1</v>
      </c>
      <c r="J121" s="21">
        <f t="shared" si="21"/>
        <v>851.08</v>
      </c>
      <c r="K121" s="21">
        <f t="shared" si="22"/>
        <v>851.08</v>
      </c>
      <c r="L121" s="20">
        <v>1</v>
      </c>
      <c r="M121" s="21">
        <v>851.08</v>
      </c>
      <c r="N121" s="92" t="s">
        <v>1104</v>
      </c>
      <c r="O121" s="34">
        <v>45034</v>
      </c>
      <c r="P121" s="102" t="s">
        <v>1105</v>
      </c>
      <c r="Q121" s="21">
        <f t="shared" si="23"/>
        <v>851.08</v>
      </c>
      <c r="R121" s="20">
        <v>1</v>
      </c>
      <c r="S121" s="21">
        <f t="shared" si="24"/>
        <v>851.08</v>
      </c>
      <c r="T121" s="83">
        <v>45034</v>
      </c>
      <c r="U121" s="74"/>
      <c r="V121" s="73"/>
    </row>
    <row r="122" spans="1:22" ht="105">
      <c r="A122" s="20">
        <f t="shared" si="14"/>
        <v>112</v>
      </c>
      <c r="B122" s="20" t="s">
        <v>1076</v>
      </c>
      <c r="C122" s="41" t="s">
        <v>1108</v>
      </c>
      <c r="D122" s="40" t="s">
        <v>1078</v>
      </c>
      <c r="E122" s="24" t="s">
        <v>556</v>
      </c>
      <c r="F122" s="107" t="s">
        <v>1079</v>
      </c>
      <c r="G122" s="28"/>
      <c r="H122" s="95">
        <f t="shared" si="20"/>
        <v>67.734375</v>
      </c>
      <c r="I122" s="20">
        <v>8</v>
      </c>
      <c r="J122" s="21">
        <f t="shared" si="21"/>
        <v>541.875</v>
      </c>
      <c r="K122" s="21">
        <f t="shared" si="22"/>
        <v>67.734375</v>
      </c>
      <c r="L122" s="20">
        <v>8</v>
      </c>
      <c r="M122" s="21">
        <v>541.875</v>
      </c>
      <c r="N122" s="92" t="s">
        <v>1109</v>
      </c>
      <c r="O122" s="34">
        <v>45107</v>
      </c>
      <c r="P122" s="102" t="s">
        <v>1110</v>
      </c>
      <c r="Q122" s="21">
        <f t="shared" si="23"/>
        <v>541.875</v>
      </c>
      <c r="R122" s="20">
        <v>1</v>
      </c>
      <c r="S122" s="21">
        <f t="shared" si="24"/>
        <v>541.875</v>
      </c>
      <c r="T122" s="83">
        <v>45107</v>
      </c>
      <c r="U122" s="74"/>
      <c r="V122" s="73"/>
    </row>
    <row r="123" spans="1:22" ht="126">
      <c r="A123" s="20">
        <f t="shared" si="14"/>
        <v>113</v>
      </c>
      <c r="B123" s="20" t="s">
        <v>1076</v>
      </c>
      <c r="C123" s="41" t="s">
        <v>1111</v>
      </c>
      <c r="D123" s="40" t="s">
        <v>1078</v>
      </c>
      <c r="E123" s="24" t="s">
        <v>556</v>
      </c>
      <c r="F123" s="107" t="s">
        <v>1079</v>
      </c>
      <c r="G123" s="28"/>
      <c r="H123" s="95">
        <f t="shared" si="20"/>
        <v>1117.25</v>
      </c>
      <c r="I123" s="20">
        <v>1</v>
      </c>
      <c r="J123" s="21">
        <f t="shared" si="21"/>
        <v>1117.25</v>
      </c>
      <c r="K123" s="21">
        <f t="shared" si="22"/>
        <v>1117.25</v>
      </c>
      <c r="L123" s="20">
        <v>1</v>
      </c>
      <c r="M123" s="21">
        <v>1117.25</v>
      </c>
      <c r="N123" s="92" t="s">
        <v>1112</v>
      </c>
      <c r="O123" s="34">
        <v>44938</v>
      </c>
      <c r="P123" s="102" t="s">
        <v>1113</v>
      </c>
      <c r="Q123" s="21">
        <f t="shared" si="23"/>
        <v>1117.25</v>
      </c>
      <c r="R123" s="20">
        <v>1</v>
      </c>
      <c r="S123" s="21">
        <f t="shared" si="24"/>
        <v>1117.25</v>
      </c>
      <c r="T123" s="83">
        <v>44938</v>
      </c>
      <c r="U123" s="74"/>
      <c r="V123" s="73"/>
    </row>
    <row r="124" spans="1:22" ht="105">
      <c r="A124" s="20">
        <f t="shared" si="14"/>
        <v>114</v>
      </c>
      <c r="B124" s="20" t="s">
        <v>1076</v>
      </c>
      <c r="C124" s="41" t="s">
        <v>1114</v>
      </c>
      <c r="D124" s="40" t="s">
        <v>1078</v>
      </c>
      <c r="E124" s="24" t="s">
        <v>556</v>
      </c>
      <c r="F124" s="107" t="s">
        <v>1079</v>
      </c>
      <c r="G124" s="28"/>
      <c r="H124" s="95">
        <f t="shared" si="20"/>
        <v>918</v>
      </c>
      <c r="I124" s="20">
        <v>1</v>
      </c>
      <c r="J124" s="21">
        <f t="shared" si="21"/>
        <v>918</v>
      </c>
      <c r="K124" s="21">
        <f t="shared" si="22"/>
        <v>918</v>
      </c>
      <c r="L124" s="20">
        <v>1</v>
      </c>
      <c r="M124" s="21">
        <v>918</v>
      </c>
      <c r="N124" s="92" t="s">
        <v>1115</v>
      </c>
      <c r="O124" s="34">
        <v>45097</v>
      </c>
      <c r="P124" s="102" t="s">
        <v>1116</v>
      </c>
      <c r="Q124" s="21">
        <f t="shared" si="23"/>
        <v>918</v>
      </c>
      <c r="R124" s="20">
        <v>1</v>
      </c>
      <c r="S124" s="21">
        <f t="shared" si="24"/>
        <v>918</v>
      </c>
      <c r="T124" s="83">
        <v>45097</v>
      </c>
      <c r="U124" s="74"/>
      <c r="V124" s="73"/>
    </row>
    <row r="125" spans="1:22" ht="105">
      <c r="A125" s="20">
        <f t="shared" si="14"/>
        <v>115</v>
      </c>
      <c r="B125" s="20" t="s">
        <v>1076</v>
      </c>
      <c r="C125" s="41" t="s">
        <v>1117</v>
      </c>
      <c r="D125" s="40" t="s">
        <v>1078</v>
      </c>
      <c r="E125" s="24" t="s">
        <v>556</v>
      </c>
      <c r="F125" s="107" t="s">
        <v>1079</v>
      </c>
      <c r="G125" s="28"/>
      <c r="H125" s="95">
        <f t="shared" si="20"/>
        <v>852</v>
      </c>
      <c r="I125" s="20">
        <v>1</v>
      </c>
      <c r="J125" s="21">
        <f t="shared" si="21"/>
        <v>852</v>
      </c>
      <c r="K125" s="21">
        <f t="shared" si="22"/>
        <v>852</v>
      </c>
      <c r="L125" s="20">
        <v>1</v>
      </c>
      <c r="M125" s="21">
        <v>852</v>
      </c>
      <c r="N125" s="92" t="s">
        <v>1118</v>
      </c>
      <c r="O125" s="34">
        <v>45088</v>
      </c>
      <c r="P125" s="102" t="s">
        <v>1119</v>
      </c>
      <c r="Q125" s="21">
        <f t="shared" si="23"/>
        <v>852</v>
      </c>
      <c r="R125" s="20">
        <v>1</v>
      </c>
      <c r="S125" s="21">
        <f t="shared" si="24"/>
        <v>852</v>
      </c>
      <c r="T125" s="83">
        <v>45088</v>
      </c>
      <c r="U125" s="74"/>
      <c r="V125" s="73"/>
    </row>
    <row r="126" spans="1:22" ht="47.25">
      <c r="A126" s="20">
        <f>A111+1</f>
        <v>102</v>
      </c>
      <c r="B126" s="20" t="s">
        <v>647</v>
      </c>
      <c r="C126" s="41" t="s">
        <v>108</v>
      </c>
      <c r="D126" s="40" t="s">
        <v>1075</v>
      </c>
      <c r="E126" s="24" t="s">
        <v>639</v>
      </c>
      <c r="F126" s="24" t="s">
        <v>799</v>
      </c>
      <c r="G126" s="28" t="s">
        <v>646</v>
      </c>
      <c r="H126" s="90">
        <f t="shared" si="19"/>
        <v>12.384615384615385</v>
      </c>
      <c r="I126" s="20">
        <v>13</v>
      </c>
      <c r="J126" s="21">
        <v>161</v>
      </c>
      <c r="K126" s="21">
        <f t="shared" si="17"/>
        <v>12.384615384615385</v>
      </c>
      <c r="L126" s="20">
        <v>13</v>
      </c>
      <c r="M126" s="21">
        <v>161</v>
      </c>
      <c r="N126" s="18" t="s">
        <v>863</v>
      </c>
      <c r="O126" s="34">
        <v>45022</v>
      </c>
      <c r="P126" s="18" t="s">
        <v>371</v>
      </c>
      <c r="Q126" s="21">
        <f>S126/R126</f>
        <v>11.527</v>
      </c>
      <c r="R126" s="20">
        <v>13</v>
      </c>
      <c r="S126" s="21">
        <v>149.851</v>
      </c>
      <c r="T126" s="83">
        <v>45043</v>
      </c>
      <c r="U126" s="74"/>
      <c r="V126" s="73"/>
    </row>
    <row r="127" spans="1:22" ht="78.75">
      <c r="A127" s="20">
        <f t="shared" si="14"/>
        <v>103</v>
      </c>
      <c r="B127" s="20" t="s">
        <v>570</v>
      </c>
      <c r="C127" s="41" t="s">
        <v>109</v>
      </c>
      <c r="D127" s="40" t="s">
        <v>1075</v>
      </c>
      <c r="E127" s="24" t="s">
        <v>556</v>
      </c>
      <c r="F127" s="24" t="s">
        <v>792</v>
      </c>
      <c r="G127" s="28" t="s">
        <v>646</v>
      </c>
      <c r="H127" s="90">
        <f t="shared" si="19"/>
        <v>0.8283462941469077</v>
      </c>
      <c r="I127" s="20">
        <v>12062</v>
      </c>
      <c r="J127" s="21">
        <v>9991.513</v>
      </c>
      <c r="K127" s="21">
        <f t="shared" si="17"/>
        <v>0.8283462941469077</v>
      </c>
      <c r="L127" s="20">
        <v>12062</v>
      </c>
      <c r="M127" s="21">
        <v>9991.513</v>
      </c>
      <c r="N127" s="18" t="s">
        <v>864</v>
      </c>
      <c r="O127" s="34">
        <v>45021</v>
      </c>
      <c r="P127" s="18" t="s">
        <v>372</v>
      </c>
      <c r="Q127" s="21">
        <f>S127/R127</f>
        <v>0.8283462941469077</v>
      </c>
      <c r="R127" s="20">
        <v>12062</v>
      </c>
      <c r="S127" s="21">
        <v>9991.513</v>
      </c>
      <c r="T127" s="83">
        <v>45044</v>
      </c>
      <c r="U127" s="74"/>
      <c r="V127" s="73"/>
    </row>
    <row r="128" spans="1:22" ht="63">
      <c r="A128" s="20">
        <f t="shared" si="14"/>
        <v>104</v>
      </c>
      <c r="B128" s="20" t="s">
        <v>591</v>
      </c>
      <c r="C128" s="41" t="s">
        <v>110</v>
      </c>
      <c r="D128" s="40" t="s">
        <v>1075</v>
      </c>
      <c r="E128" s="24" t="s">
        <v>641</v>
      </c>
      <c r="F128" s="24" t="s">
        <v>976</v>
      </c>
      <c r="G128" s="28" t="s">
        <v>646</v>
      </c>
      <c r="H128" s="90">
        <f t="shared" si="19"/>
        <v>80</v>
      </c>
      <c r="I128" s="20">
        <v>3</v>
      </c>
      <c r="J128" s="21">
        <v>240</v>
      </c>
      <c r="K128" s="21">
        <f t="shared" si="17"/>
        <v>80</v>
      </c>
      <c r="L128" s="20">
        <v>3</v>
      </c>
      <c r="M128" s="21">
        <v>240</v>
      </c>
      <c r="N128" s="18" t="s">
        <v>865</v>
      </c>
      <c r="O128" s="34">
        <v>45020</v>
      </c>
      <c r="P128" s="18" t="s">
        <v>373</v>
      </c>
      <c r="Q128" s="21">
        <v>240</v>
      </c>
      <c r="R128" s="20">
        <v>3</v>
      </c>
      <c r="S128" s="21">
        <v>240</v>
      </c>
      <c r="T128" s="83">
        <v>45049</v>
      </c>
      <c r="U128" s="74"/>
      <c r="V128" s="73"/>
    </row>
    <row r="129" spans="1:22" ht="63">
      <c r="A129" s="20">
        <f t="shared" si="14"/>
        <v>105</v>
      </c>
      <c r="B129" s="20" t="s">
        <v>647</v>
      </c>
      <c r="C129" s="41" t="s">
        <v>111</v>
      </c>
      <c r="D129" s="40" t="s">
        <v>1075</v>
      </c>
      <c r="E129" s="24" t="s">
        <v>556</v>
      </c>
      <c r="F129" s="24" t="s">
        <v>957</v>
      </c>
      <c r="G129" s="28" t="s">
        <v>646</v>
      </c>
      <c r="H129" s="21">
        <f t="shared" si="19"/>
        <v>14.45575</v>
      </c>
      <c r="I129" s="20">
        <v>40</v>
      </c>
      <c r="J129" s="21">
        <v>578.23</v>
      </c>
      <c r="K129" s="21">
        <f t="shared" si="17"/>
        <v>14.45575</v>
      </c>
      <c r="L129" s="20">
        <v>40</v>
      </c>
      <c r="M129" s="21">
        <v>578.23</v>
      </c>
      <c r="N129" s="18" t="s">
        <v>866</v>
      </c>
      <c r="O129" s="34">
        <v>45019</v>
      </c>
      <c r="P129" s="18" t="s">
        <v>374</v>
      </c>
      <c r="Q129" s="21">
        <f>S129/R129</f>
        <v>8.557142857142857</v>
      </c>
      <c r="R129" s="20">
        <v>35</v>
      </c>
      <c r="S129" s="21">
        <v>299.5</v>
      </c>
      <c r="T129" s="83">
        <v>45048</v>
      </c>
      <c r="U129" s="74"/>
      <c r="V129" s="73"/>
    </row>
    <row r="130" spans="1:22" ht="47.25">
      <c r="A130" s="20">
        <f t="shared" si="14"/>
        <v>106</v>
      </c>
      <c r="B130" s="20" t="s">
        <v>647</v>
      </c>
      <c r="C130" s="41" t="s">
        <v>100</v>
      </c>
      <c r="D130" s="40" t="s">
        <v>1075</v>
      </c>
      <c r="E130" s="24" t="s">
        <v>639</v>
      </c>
      <c r="F130" s="24" t="s">
        <v>1018</v>
      </c>
      <c r="G130" s="28" t="s">
        <v>646</v>
      </c>
      <c r="H130" s="21">
        <f t="shared" si="19"/>
        <v>6.712972222222223</v>
      </c>
      <c r="I130" s="20">
        <v>36</v>
      </c>
      <c r="J130" s="77">
        <v>241.667</v>
      </c>
      <c r="K130" s="21">
        <f t="shared" si="17"/>
        <v>6.712972222222223</v>
      </c>
      <c r="L130" s="20">
        <v>36</v>
      </c>
      <c r="M130" s="77">
        <v>241.667</v>
      </c>
      <c r="N130" s="18" t="s">
        <v>867</v>
      </c>
      <c r="O130" s="34">
        <v>45019</v>
      </c>
      <c r="P130" s="18" t="s">
        <v>375</v>
      </c>
      <c r="Q130" s="61"/>
      <c r="R130" s="61"/>
      <c r="S130" s="61"/>
      <c r="T130" s="91"/>
      <c r="U130" s="91" t="s">
        <v>553</v>
      </c>
      <c r="V130" s="73"/>
    </row>
    <row r="131" spans="1:22" ht="47.25">
      <c r="A131" s="20">
        <f t="shared" si="14"/>
        <v>107</v>
      </c>
      <c r="B131" s="20" t="s">
        <v>647</v>
      </c>
      <c r="C131" s="41" t="s">
        <v>112</v>
      </c>
      <c r="D131" s="40" t="s">
        <v>1075</v>
      </c>
      <c r="E131" s="24" t="s">
        <v>639</v>
      </c>
      <c r="F131" s="24" t="s">
        <v>1017</v>
      </c>
      <c r="G131" s="28" t="s">
        <v>802</v>
      </c>
      <c r="H131" s="21">
        <f t="shared" si="19"/>
        <v>0.11376552901023891</v>
      </c>
      <c r="I131" s="20">
        <v>2930</v>
      </c>
      <c r="J131" s="77">
        <v>333.333</v>
      </c>
      <c r="K131" s="21">
        <f aca="true" t="shared" si="25" ref="K131:K139">M131/L131</f>
        <v>0.11376552901023891</v>
      </c>
      <c r="L131" s="20">
        <v>2930</v>
      </c>
      <c r="M131" s="77">
        <v>333.333</v>
      </c>
      <c r="N131" s="18" t="s">
        <v>868</v>
      </c>
      <c r="O131" s="34">
        <v>45016</v>
      </c>
      <c r="P131" s="18" t="s">
        <v>376</v>
      </c>
      <c r="Q131" s="21">
        <f>S131/R131</f>
        <v>0.11290102389078499</v>
      </c>
      <c r="R131" s="20">
        <v>2930</v>
      </c>
      <c r="S131" s="21">
        <v>330.8</v>
      </c>
      <c r="T131" s="83">
        <v>45036</v>
      </c>
      <c r="U131" s="74"/>
      <c r="V131" s="73"/>
    </row>
    <row r="132" spans="1:22" ht="63">
      <c r="A132" s="20">
        <f t="shared" si="14"/>
        <v>108</v>
      </c>
      <c r="B132" s="20" t="s">
        <v>647</v>
      </c>
      <c r="C132" s="41" t="s">
        <v>113</v>
      </c>
      <c r="D132" s="40" t="s">
        <v>1075</v>
      </c>
      <c r="E132" s="24" t="s">
        <v>639</v>
      </c>
      <c r="F132" s="24" t="s">
        <v>957</v>
      </c>
      <c r="G132" s="28" t="s">
        <v>646</v>
      </c>
      <c r="H132" s="21">
        <f t="shared" si="19"/>
        <v>0.5462184873949579</v>
      </c>
      <c r="I132" s="20">
        <v>357</v>
      </c>
      <c r="J132" s="21">
        <v>195</v>
      </c>
      <c r="K132" s="21">
        <f t="shared" si="25"/>
        <v>0.5462184873949579</v>
      </c>
      <c r="L132" s="20">
        <v>357</v>
      </c>
      <c r="M132" s="21">
        <v>195</v>
      </c>
      <c r="N132" s="18" t="s">
        <v>869</v>
      </c>
      <c r="O132" s="34">
        <v>45016</v>
      </c>
      <c r="P132" s="18" t="s">
        <v>377</v>
      </c>
      <c r="Q132" s="21">
        <f>S132/R132</f>
        <v>0.5456330532212885</v>
      </c>
      <c r="R132" s="20">
        <v>357</v>
      </c>
      <c r="S132" s="21">
        <v>194.791</v>
      </c>
      <c r="T132" s="83">
        <v>45035</v>
      </c>
      <c r="U132" s="74"/>
      <c r="V132" s="73"/>
    </row>
    <row r="133" spans="1:22" ht="47.25">
      <c r="A133" s="20">
        <f t="shared" si="14"/>
        <v>109</v>
      </c>
      <c r="B133" s="20" t="s">
        <v>647</v>
      </c>
      <c r="C133" s="41" t="s">
        <v>114</v>
      </c>
      <c r="D133" s="40" t="s">
        <v>1075</v>
      </c>
      <c r="E133" s="24" t="s">
        <v>639</v>
      </c>
      <c r="F133" s="24" t="s">
        <v>1017</v>
      </c>
      <c r="G133" s="28" t="s">
        <v>646</v>
      </c>
      <c r="H133" s="21">
        <f t="shared" si="19"/>
        <v>0.44781527627302276</v>
      </c>
      <c r="I133" s="20">
        <v>1846</v>
      </c>
      <c r="J133" s="77">
        <v>826.667</v>
      </c>
      <c r="K133" s="21">
        <f t="shared" si="25"/>
        <v>0.44781527627302276</v>
      </c>
      <c r="L133" s="20">
        <v>1846</v>
      </c>
      <c r="M133" s="77">
        <v>826.667</v>
      </c>
      <c r="N133" s="18" t="s">
        <v>870</v>
      </c>
      <c r="O133" s="34">
        <v>45016</v>
      </c>
      <c r="P133" s="18" t="s">
        <v>378</v>
      </c>
      <c r="Q133" s="21">
        <f>S133/R133</f>
        <v>0.4023380281690141</v>
      </c>
      <c r="R133" s="20">
        <v>1846</v>
      </c>
      <c r="S133" s="21">
        <v>742.716</v>
      </c>
      <c r="T133" s="83">
        <v>45037</v>
      </c>
      <c r="U133" s="74"/>
      <c r="V133" s="73"/>
    </row>
    <row r="134" spans="1:22" ht="47.25">
      <c r="A134" s="20">
        <f t="shared" si="14"/>
        <v>110</v>
      </c>
      <c r="B134" s="20" t="s">
        <v>647</v>
      </c>
      <c r="C134" s="41" t="s">
        <v>115</v>
      </c>
      <c r="D134" s="40" t="s">
        <v>1075</v>
      </c>
      <c r="E134" s="24" t="s">
        <v>639</v>
      </c>
      <c r="F134" s="24" t="s">
        <v>1017</v>
      </c>
      <c r="G134" s="28" t="s">
        <v>667</v>
      </c>
      <c r="H134" s="85">
        <f t="shared" si="19"/>
        <v>0.16092179202471757</v>
      </c>
      <c r="I134" s="84">
        <v>10357</v>
      </c>
      <c r="J134" s="96">
        <v>1666.667</v>
      </c>
      <c r="K134" s="85">
        <f t="shared" si="25"/>
        <v>0.16092179202471757</v>
      </c>
      <c r="L134" s="84">
        <v>10357</v>
      </c>
      <c r="M134" s="96">
        <v>1666.667</v>
      </c>
      <c r="N134" s="86" t="s">
        <v>871</v>
      </c>
      <c r="O134" s="34">
        <v>45016</v>
      </c>
      <c r="P134" s="18" t="s">
        <v>379</v>
      </c>
      <c r="Q134" s="85">
        <f>S134/R134</f>
        <v>0.14411567056097324</v>
      </c>
      <c r="R134" s="84">
        <v>10357</v>
      </c>
      <c r="S134" s="85">
        <v>1492.606</v>
      </c>
      <c r="T134" s="83">
        <v>45037</v>
      </c>
      <c r="U134" s="74"/>
      <c r="V134" s="73"/>
    </row>
    <row r="135" spans="1:22" ht="47.25">
      <c r="A135" s="20">
        <f t="shared" si="14"/>
        <v>111</v>
      </c>
      <c r="B135" s="20" t="s">
        <v>647</v>
      </c>
      <c r="C135" s="41" t="s">
        <v>116</v>
      </c>
      <c r="D135" s="40" t="s">
        <v>1075</v>
      </c>
      <c r="E135" s="24" t="s">
        <v>639</v>
      </c>
      <c r="F135" s="24" t="s">
        <v>1017</v>
      </c>
      <c r="G135" s="28" t="s">
        <v>872</v>
      </c>
      <c r="H135" s="85">
        <f aca="true" t="shared" si="26" ref="H135:H157">J135/I135</f>
        <v>0.018295206134642222</v>
      </c>
      <c r="I135" s="84">
        <v>63769</v>
      </c>
      <c r="J135" s="96">
        <v>1166.667</v>
      </c>
      <c r="K135" s="85">
        <f t="shared" si="25"/>
        <v>0.018295206134642222</v>
      </c>
      <c r="L135" s="84">
        <v>63769</v>
      </c>
      <c r="M135" s="96">
        <v>1166.667</v>
      </c>
      <c r="N135" s="97" t="s">
        <v>873</v>
      </c>
      <c r="O135" s="34">
        <v>45016</v>
      </c>
      <c r="P135" s="18" t="s">
        <v>380</v>
      </c>
      <c r="Q135" s="87"/>
      <c r="R135" s="88"/>
      <c r="S135" s="87"/>
      <c r="T135" s="91"/>
      <c r="U135" s="91" t="s">
        <v>553</v>
      </c>
      <c r="V135" s="73"/>
    </row>
    <row r="136" spans="1:22" ht="63">
      <c r="A136" s="20">
        <f t="shared" si="14"/>
        <v>112</v>
      </c>
      <c r="B136" s="20" t="s">
        <v>647</v>
      </c>
      <c r="C136" s="41" t="s">
        <v>117</v>
      </c>
      <c r="D136" s="40" t="s">
        <v>1075</v>
      </c>
      <c r="E136" s="24" t="s">
        <v>556</v>
      </c>
      <c r="F136" s="24" t="s">
        <v>957</v>
      </c>
      <c r="G136" s="28" t="s">
        <v>646</v>
      </c>
      <c r="H136" s="21">
        <f t="shared" si="26"/>
        <v>210.45666666666668</v>
      </c>
      <c r="I136" s="20">
        <v>3</v>
      </c>
      <c r="J136" s="77">
        <v>631.37</v>
      </c>
      <c r="K136" s="21">
        <f t="shared" si="25"/>
        <v>210.45666666666668</v>
      </c>
      <c r="L136" s="20">
        <v>3</v>
      </c>
      <c r="M136" s="77">
        <v>631.37</v>
      </c>
      <c r="N136" s="97" t="s">
        <v>874</v>
      </c>
      <c r="O136" s="34">
        <v>45015</v>
      </c>
      <c r="P136" s="18" t="s">
        <v>381</v>
      </c>
      <c r="Q136" s="21">
        <f>S136/R136</f>
        <v>164.88899999999998</v>
      </c>
      <c r="R136" s="20">
        <v>3</v>
      </c>
      <c r="S136" s="77">
        <v>494.667</v>
      </c>
      <c r="T136" s="83" t="s">
        <v>875</v>
      </c>
      <c r="U136" s="74"/>
      <c r="V136" s="73"/>
    </row>
    <row r="137" spans="1:22" ht="78.75">
      <c r="A137" s="20">
        <f t="shared" si="14"/>
        <v>113</v>
      </c>
      <c r="B137" s="20" t="s">
        <v>647</v>
      </c>
      <c r="C137" s="41" t="s">
        <v>118</v>
      </c>
      <c r="D137" s="40" t="s">
        <v>1075</v>
      </c>
      <c r="E137" s="24" t="s">
        <v>641</v>
      </c>
      <c r="F137" s="24" t="s">
        <v>1073</v>
      </c>
      <c r="G137" s="28" t="s">
        <v>646</v>
      </c>
      <c r="H137" s="98">
        <f t="shared" si="26"/>
        <v>74.8334</v>
      </c>
      <c r="I137" s="93">
        <v>5</v>
      </c>
      <c r="J137" s="99">
        <v>374.167</v>
      </c>
      <c r="K137" s="98">
        <f t="shared" si="25"/>
        <v>74.8334</v>
      </c>
      <c r="L137" s="93">
        <v>5</v>
      </c>
      <c r="M137" s="99">
        <v>374.167</v>
      </c>
      <c r="N137" s="97" t="s">
        <v>876</v>
      </c>
      <c r="O137" s="34">
        <v>45015</v>
      </c>
      <c r="P137" s="18" t="s">
        <v>382</v>
      </c>
      <c r="Q137" s="21">
        <f>S137/R137</f>
        <v>74</v>
      </c>
      <c r="R137" s="20">
        <v>5</v>
      </c>
      <c r="S137" s="77">
        <v>370</v>
      </c>
      <c r="T137" s="83">
        <v>45036</v>
      </c>
      <c r="U137" s="74"/>
      <c r="V137" s="73"/>
    </row>
    <row r="138" spans="1:22" ht="63">
      <c r="A138" s="20">
        <f t="shared" si="14"/>
        <v>114</v>
      </c>
      <c r="B138" s="20" t="s">
        <v>647</v>
      </c>
      <c r="C138" s="41" t="s">
        <v>119</v>
      </c>
      <c r="D138" s="40" t="s">
        <v>1075</v>
      </c>
      <c r="E138" s="24" t="s">
        <v>556</v>
      </c>
      <c r="F138" s="24" t="s">
        <v>957</v>
      </c>
      <c r="G138" s="28" t="s">
        <v>646</v>
      </c>
      <c r="H138" s="85">
        <f t="shared" si="26"/>
        <v>146.667</v>
      </c>
      <c r="I138" s="84">
        <v>1</v>
      </c>
      <c r="J138" s="96">
        <v>146.667</v>
      </c>
      <c r="K138" s="85">
        <f t="shared" si="25"/>
        <v>146.667</v>
      </c>
      <c r="L138" s="84">
        <v>1</v>
      </c>
      <c r="M138" s="96">
        <v>146.667</v>
      </c>
      <c r="N138" s="97" t="s">
        <v>877</v>
      </c>
      <c r="O138" s="34">
        <v>45014</v>
      </c>
      <c r="P138" s="18" t="s">
        <v>383</v>
      </c>
      <c r="Q138" s="77">
        <v>145.675</v>
      </c>
      <c r="R138" s="20">
        <v>1</v>
      </c>
      <c r="S138" s="77">
        <v>145.675</v>
      </c>
      <c r="T138" s="83">
        <v>45043</v>
      </c>
      <c r="U138" s="74"/>
      <c r="V138" s="73"/>
    </row>
    <row r="139" spans="1:22" ht="78.75">
      <c r="A139" s="20">
        <f t="shared" si="14"/>
        <v>115</v>
      </c>
      <c r="B139" s="20" t="s">
        <v>570</v>
      </c>
      <c r="C139" s="41" t="s">
        <v>120</v>
      </c>
      <c r="D139" s="40" t="s">
        <v>1075</v>
      </c>
      <c r="E139" s="24" t="s">
        <v>641</v>
      </c>
      <c r="F139" s="24" t="s">
        <v>1073</v>
      </c>
      <c r="G139" s="28" t="s">
        <v>646</v>
      </c>
      <c r="H139" s="85">
        <f t="shared" si="26"/>
        <v>3382.286</v>
      </c>
      <c r="I139" s="84">
        <v>1</v>
      </c>
      <c r="J139" s="96">
        <v>3382.286</v>
      </c>
      <c r="K139" s="85">
        <f t="shared" si="25"/>
        <v>3382.286</v>
      </c>
      <c r="L139" s="84">
        <v>1</v>
      </c>
      <c r="M139" s="96">
        <v>3382.286</v>
      </c>
      <c r="N139" s="97" t="s">
        <v>878</v>
      </c>
      <c r="O139" s="34">
        <v>45014</v>
      </c>
      <c r="P139" s="18" t="s">
        <v>384</v>
      </c>
      <c r="Q139" s="77">
        <v>3382.286</v>
      </c>
      <c r="R139" s="20">
        <v>1</v>
      </c>
      <c r="S139" s="77">
        <v>3382.286</v>
      </c>
      <c r="T139" s="91">
        <v>45035</v>
      </c>
      <c r="U139" s="74"/>
      <c r="V139" s="73"/>
    </row>
    <row r="140" spans="1:22" ht="78.75">
      <c r="A140" s="20">
        <f t="shared" si="14"/>
        <v>116</v>
      </c>
      <c r="B140" s="20" t="s">
        <v>570</v>
      </c>
      <c r="C140" s="41" t="s">
        <v>121</v>
      </c>
      <c r="D140" s="40" t="s">
        <v>1075</v>
      </c>
      <c r="E140" s="24" t="s">
        <v>556</v>
      </c>
      <c r="F140" s="24" t="s">
        <v>790</v>
      </c>
      <c r="G140" s="28" t="s">
        <v>646</v>
      </c>
      <c r="H140" s="85">
        <v>63447.737</v>
      </c>
      <c r="I140" s="20">
        <v>1</v>
      </c>
      <c r="J140" s="77">
        <v>63447.737</v>
      </c>
      <c r="K140" s="21">
        <v>63447.737</v>
      </c>
      <c r="L140" s="84">
        <v>1</v>
      </c>
      <c r="M140" s="96">
        <v>63447.737</v>
      </c>
      <c r="N140" s="97" t="s">
        <v>879</v>
      </c>
      <c r="O140" s="34">
        <v>45013</v>
      </c>
      <c r="P140" s="18" t="s">
        <v>385</v>
      </c>
      <c r="Q140" s="77"/>
      <c r="R140" s="20"/>
      <c r="S140" s="77"/>
      <c r="T140" s="91"/>
      <c r="U140" s="91" t="s">
        <v>553</v>
      </c>
      <c r="V140" s="73"/>
    </row>
    <row r="141" spans="1:22" ht="47.25">
      <c r="A141" s="20">
        <f t="shared" si="14"/>
        <v>117</v>
      </c>
      <c r="B141" s="20" t="s">
        <v>647</v>
      </c>
      <c r="C141" s="41" t="s">
        <v>100</v>
      </c>
      <c r="D141" s="40" t="s">
        <v>1075</v>
      </c>
      <c r="E141" s="24" t="s">
        <v>639</v>
      </c>
      <c r="F141" s="24" t="s">
        <v>1018</v>
      </c>
      <c r="G141" s="28" t="s">
        <v>646</v>
      </c>
      <c r="H141" s="85">
        <f>J141/I141</f>
        <v>6.712972222222223</v>
      </c>
      <c r="I141" s="93">
        <v>36</v>
      </c>
      <c r="J141" s="99">
        <v>241.667</v>
      </c>
      <c r="K141" s="98">
        <f aca="true" t="shared" si="27" ref="K141:K158">M141/L141</f>
        <v>6.712972222222223</v>
      </c>
      <c r="L141" s="84">
        <v>36</v>
      </c>
      <c r="M141" s="77">
        <v>241.667</v>
      </c>
      <c r="N141" s="97" t="s">
        <v>880</v>
      </c>
      <c r="O141" s="34">
        <v>45013</v>
      </c>
      <c r="P141" s="18" t="s">
        <v>386</v>
      </c>
      <c r="Q141" s="77"/>
      <c r="R141" s="20"/>
      <c r="S141" s="77"/>
      <c r="T141" s="91"/>
      <c r="U141" s="74"/>
      <c r="V141" s="73"/>
    </row>
    <row r="142" spans="1:22" ht="47.25">
      <c r="A142" s="20">
        <f t="shared" si="14"/>
        <v>118</v>
      </c>
      <c r="B142" s="20" t="s">
        <v>640</v>
      </c>
      <c r="C142" s="41" t="s">
        <v>122</v>
      </c>
      <c r="D142" s="40" t="s">
        <v>1075</v>
      </c>
      <c r="E142" s="24" t="s">
        <v>556</v>
      </c>
      <c r="F142" s="24" t="s">
        <v>958</v>
      </c>
      <c r="G142" s="28" t="s">
        <v>646</v>
      </c>
      <c r="H142" s="85">
        <f t="shared" si="26"/>
        <v>0.6550200803212851</v>
      </c>
      <c r="I142" s="84">
        <v>1245</v>
      </c>
      <c r="J142" s="96">
        <v>815.5</v>
      </c>
      <c r="K142" s="85">
        <f t="shared" si="27"/>
        <v>0.6550200803212851</v>
      </c>
      <c r="L142" s="84">
        <v>1245</v>
      </c>
      <c r="M142" s="99">
        <v>815.5</v>
      </c>
      <c r="N142" s="97" t="s">
        <v>882</v>
      </c>
      <c r="O142" s="34">
        <v>45013</v>
      </c>
      <c r="P142" s="18" t="s">
        <v>387</v>
      </c>
      <c r="Q142" s="77"/>
      <c r="R142" s="20"/>
      <c r="S142" s="77"/>
      <c r="T142" s="91"/>
      <c r="U142" s="91" t="s">
        <v>553</v>
      </c>
      <c r="V142" s="73"/>
    </row>
    <row r="143" spans="1:22" ht="94.5">
      <c r="A143" s="20">
        <f t="shared" si="14"/>
        <v>119</v>
      </c>
      <c r="B143" s="20" t="s">
        <v>647</v>
      </c>
      <c r="C143" s="41" t="s">
        <v>123</v>
      </c>
      <c r="D143" s="40" t="s">
        <v>1075</v>
      </c>
      <c r="E143" s="24" t="s">
        <v>556</v>
      </c>
      <c r="F143" s="24" t="s">
        <v>798</v>
      </c>
      <c r="G143" s="28" t="s">
        <v>646</v>
      </c>
      <c r="H143" s="85">
        <f t="shared" si="26"/>
        <v>9.387462686567165</v>
      </c>
      <c r="I143" s="84">
        <v>67</v>
      </c>
      <c r="J143" s="96">
        <v>628.96</v>
      </c>
      <c r="K143" s="85">
        <f t="shared" si="27"/>
        <v>9.387462686567165</v>
      </c>
      <c r="L143" s="84">
        <v>67</v>
      </c>
      <c r="M143" s="77">
        <v>628.96</v>
      </c>
      <c r="N143" s="97" t="s">
        <v>883</v>
      </c>
      <c r="O143" s="34">
        <v>45013</v>
      </c>
      <c r="P143" s="18" t="s">
        <v>388</v>
      </c>
      <c r="Q143" s="77">
        <f>S143/R143</f>
        <v>43.5</v>
      </c>
      <c r="R143" s="20">
        <v>3</v>
      </c>
      <c r="S143" s="77">
        <v>130.5</v>
      </c>
      <c r="T143" s="91">
        <v>45033</v>
      </c>
      <c r="U143" s="74"/>
      <c r="V143" s="73"/>
    </row>
    <row r="144" spans="1:22" ht="63">
      <c r="A144" s="20">
        <f t="shared" si="14"/>
        <v>120</v>
      </c>
      <c r="B144" s="20" t="s">
        <v>570</v>
      </c>
      <c r="C144" s="41" t="s">
        <v>124</v>
      </c>
      <c r="D144" s="40" t="s">
        <v>1075</v>
      </c>
      <c r="E144" s="24" t="s">
        <v>556</v>
      </c>
      <c r="F144" s="24" t="s">
        <v>790</v>
      </c>
      <c r="G144" s="28" t="s">
        <v>646</v>
      </c>
      <c r="H144" s="85">
        <f t="shared" si="26"/>
        <v>2533.86</v>
      </c>
      <c r="I144" s="84">
        <v>1</v>
      </c>
      <c r="J144" s="96">
        <v>2533.86</v>
      </c>
      <c r="K144" s="85">
        <f t="shared" si="27"/>
        <v>2533.86</v>
      </c>
      <c r="L144" s="84">
        <v>1</v>
      </c>
      <c r="M144" s="99">
        <v>2533.86</v>
      </c>
      <c r="N144" s="97" t="s">
        <v>884</v>
      </c>
      <c r="O144" s="34">
        <v>45008</v>
      </c>
      <c r="P144" s="18" t="s">
        <v>389</v>
      </c>
      <c r="Q144" s="77">
        <f>S144/R144</f>
        <v>2529.615</v>
      </c>
      <c r="R144" s="20">
        <v>1</v>
      </c>
      <c r="S144" s="77">
        <v>2529.615</v>
      </c>
      <c r="T144" s="91">
        <v>45030</v>
      </c>
      <c r="U144" s="74"/>
      <c r="V144" s="73"/>
    </row>
    <row r="145" spans="1:22" ht="63">
      <c r="A145" s="20">
        <f t="shared" si="14"/>
        <v>121</v>
      </c>
      <c r="B145" s="20" t="s">
        <v>570</v>
      </c>
      <c r="C145" s="41" t="s">
        <v>125</v>
      </c>
      <c r="D145" s="40" t="s">
        <v>1075</v>
      </c>
      <c r="E145" s="24" t="s">
        <v>556</v>
      </c>
      <c r="F145" s="24" t="s">
        <v>790</v>
      </c>
      <c r="G145" s="28" t="s">
        <v>646</v>
      </c>
      <c r="H145" s="85">
        <f t="shared" si="26"/>
        <v>266.26</v>
      </c>
      <c r="I145" s="84">
        <v>1</v>
      </c>
      <c r="J145" s="96">
        <v>266.26</v>
      </c>
      <c r="K145" s="85">
        <f t="shared" si="27"/>
        <v>2666.26</v>
      </c>
      <c r="L145" s="84">
        <v>1</v>
      </c>
      <c r="M145" s="96">
        <v>2666.26</v>
      </c>
      <c r="N145" s="97" t="s">
        <v>885</v>
      </c>
      <c r="O145" s="34">
        <v>45008</v>
      </c>
      <c r="P145" s="18" t="s">
        <v>390</v>
      </c>
      <c r="Q145" s="77">
        <v>2665.05</v>
      </c>
      <c r="R145" s="20">
        <v>1</v>
      </c>
      <c r="S145" s="77">
        <v>2665.05</v>
      </c>
      <c r="T145" s="91">
        <v>45030</v>
      </c>
      <c r="U145" s="74"/>
      <c r="V145" s="73"/>
    </row>
    <row r="146" spans="1:22" ht="47.25">
      <c r="A146" s="20">
        <f t="shared" si="14"/>
        <v>122</v>
      </c>
      <c r="B146" s="20" t="s">
        <v>647</v>
      </c>
      <c r="C146" s="41" t="s">
        <v>126</v>
      </c>
      <c r="D146" s="40" t="s">
        <v>1075</v>
      </c>
      <c r="E146" s="24" t="s">
        <v>639</v>
      </c>
      <c r="F146" s="24" t="s">
        <v>1009</v>
      </c>
      <c r="G146" s="28" t="s">
        <v>842</v>
      </c>
      <c r="H146" s="85">
        <f t="shared" si="26"/>
        <v>0.45</v>
      </c>
      <c r="I146" s="84">
        <v>550</v>
      </c>
      <c r="J146" s="96">
        <v>247.5</v>
      </c>
      <c r="K146" s="85">
        <f t="shared" si="27"/>
        <v>0.45</v>
      </c>
      <c r="L146" s="84">
        <v>550</v>
      </c>
      <c r="M146" s="96">
        <v>247.5</v>
      </c>
      <c r="N146" s="97" t="s">
        <v>886</v>
      </c>
      <c r="O146" s="34">
        <v>45008</v>
      </c>
      <c r="P146" s="18" t="s">
        <v>391</v>
      </c>
      <c r="Q146" s="77"/>
      <c r="R146" s="20"/>
      <c r="S146" s="77"/>
      <c r="T146" s="91"/>
      <c r="U146" s="91" t="s">
        <v>553</v>
      </c>
      <c r="V146" s="73"/>
    </row>
    <row r="147" spans="1:22" ht="47.25">
      <c r="A147" s="20">
        <f t="shared" si="14"/>
        <v>123</v>
      </c>
      <c r="B147" s="20" t="s">
        <v>640</v>
      </c>
      <c r="C147" s="41" t="s">
        <v>127</v>
      </c>
      <c r="D147" s="40" t="s">
        <v>1075</v>
      </c>
      <c r="E147" s="24" t="s">
        <v>639</v>
      </c>
      <c r="F147" s="24" t="s">
        <v>914</v>
      </c>
      <c r="G147" s="28" t="s">
        <v>763</v>
      </c>
      <c r="H147" s="85">
        <f t="shared" si="26"/>
        <v>32.48862897985705</v>
      </c>
      <c r="I147" s="84">
        <v>76.95</v>
      </c>
      <c r="J147" s="96">
        <v>2500</v>
      </c>
      <c r="K147" s="85">
        <f t="shared" si="27"/>
        <v>32.48862897985705</v>
      </c>
      <c r="L147" s="84">
        <v>76.95</v>
      </c>
      <c r="M147" s="96">
        <v>2500</v>
      </c>
      <c r="N147" s="97" t="s">
        <v>887</v>
      </c>
      <c r="O147" s="34">
        <v>45007</v>
      </c>
      <c r="P147" s="18" t="s">
        <v>392</v>
      </c>
      <c r="Q147" s="77">
        <f>S147/R147</f>
        <v>32.488330084470434</v>
      </c>
      <c r="R147" s="20">
        <v>76.95</v>
      </c>
      <c r="S147" s="77">
        <v>2499.977</v>
      </c>
      <c r="T147" s="91">
        <v>45035</v>
      </c>
      <c r="U147" s="61"/>
      <c r="V147" s="61"/>
    </row>
    <row r="148" spans="1:22" ht="110.25">
      <c r="A148" s="20">
        <f t="shared" si="14"/>
        <v>124</v>
      </c>
      <c r="B148" s="20" t="s">
        <v>570</v>
      </c>
      <c r="C148" s="41" t="s">
        <v>128</v>
      </c>
      <c r="D148" s="40" t="s">
        <v>1075</v>
      </c>
      <c r="E148" s="24" t="s">
        <v>901</v>
      </c>
      <c r="F148" s="24" t="s">
        <v>1019</v>
      </c>
      <c r="G148" s="28" t="s">
        <v>683</v>
      </c>
      <c r="H148" s="21">
        <f t="shared" si="26"/>
        <v>79166.667</v>
      </c>
      <c r="I148" s="20">
        <v>1</v>
      </c>
      <c r="J148" s="77">
        <v>79166.667</v>
      </c>
      <c r="K148" s="21">
        <f t="shared" si="27"/>
        <v>79166.667</v>
      </c>
      <c r="L148" s="20">
        <v>1</v>
      </c>
      <c r="M148" s="77">
        <v>79166.667</v>
      </c>
      <c r="N148" s="97" t="s">
        <v>888</v>
      </c>
      <c r="O148" s="34">
        <v>45007</v>
      </c>
      <c r="P148" s="18" t="s">
        <v>393</v>
      </c>
      <c r="Q148" s="77">
        <f>S148/R148</f>
        <v>79158.33</v>
      </c>
      <c r="R148" s="20">
        <v>1</v>
      </c>
      <c r="S148" s="77">
        <v>79158.33</v>
      </c>
      <c r="T148" s="91">
        <v>45026</v>
      </c>
      <c r="U148" s="61"/>
      <c r="V148" s="61"/>
    </row>
    <row r="149" spans="1:22" ht="78.75">
      <c r="A149" s="20">
        <f t="shared" si="14"/>
        <v>125</v>
      </c>
      <c r="B149" s="20" t="s">
        <v>570</v>
      </c>
      <c r="C149" s="41" t="s">
        <v>109</v>
      </c>
      <c r="D149" s="40" t="s">
        <v>1075</v>
      </c>
      <c r="E149" s="24" t="s">
        <v>556</v>
      </c>
      <c r="F149" s="24" t="s">
        <v>792</v>
      </c>
      <c r="G149" s="28" t="s">
        <v>646</v>
      </c>
      <c r="H149" s="21">
        <f t="shared" si="26"/>
        <v>0.8283462941469077</v>
      </c>
      <c r="I149" s="20">
        <v>12062</v>
      </c>
      <c r="J149" s="77">
        <v>9991.513</v>
      </c>
      <c r="K149" s="21">
        <f t="shared" si="27"/>
        <v>0.8283462941469077</v>
      </c>
      <c r="L149" s="20">
        <v>12062</v>
      </c>
      <c r="M149" s="77">
        <v>9991.513</v>
      </c>
      <c r="N149" s="97" t="s">
        <v>889</v>
      </c>
      <c r="O149" s="34">
        <v>45007</v>
      </c>
      <c r="P149" s="18" t="s">
        <v>394</v>
      </c>
      <c r="Q149" s="77"/>
      <c r="R149" s="20"/>
      <c r="S149" s="77"/>
      <c r="T149" s="91"/>
      <c r="U149" s="91" t="s">
        <v>553</v>
      </c>
      <c r="V149" s="61"/>
    </row>
    <row r="150" spans="1:22" ht="63" customHeight="1">
      <c r="A150" s="20">
        <f t="shared" si="14"/>
        <v>126</v>
      </c>
      <c r="B150" s="20" t="s">
        <v>570</v>
      </c>
      <c r="C150" s="41" t="s">
        <v>129</v>
      </c>
      <c r="D150" s="40" t="s">
        <v>1075</v>
      </c>
      <c r="E150" s="24" t="s">
        <v>556</v>
      </c>
      <c r="F150" s="24" t="s">
        <v>792</v>
      </c>
      <c r="G150" s="28" t="s">
        <v>646</v>
      </c>
      <c r="H150" s="21">
        <f t="shared" si="26"/>
        <v>0.795989034419738</v>
      </c>
      <c r="I150" s="20">
        <v>3283</v>
      </c>
      <c r="J150" s="77">
        <v>2613.232</v>
      </c>
      <c r="K150" s="21">
        <f t="shared" si="27"/>
        <v>0.795989034419738</v>
      </c>
      <c r="L150" s="20">
        <v>3283</v>
      </c>
      <c r="M150" s="77">
        <v>2613.232</v>
      </c>
      <c r="N150" s="97" t="s">
        <v>890</v>
      </c>
      <c r="O150" s="34">
        <v>45005</v>
      </c>
      <c r="P150" s="18" t="s">
        <v>395</v>
      </c>
      <c r="Q150" s="77">
        <f aca="true" t="shared" si="28" ref="Q150:Q155">S150/R150</f>
        <v>0.7959887298202863</v>
      </c>
      <c r="R150" s="20">
        <v>3283</v>
      </c>
      <c r="S150" s="77">
        <v>2613.231</v>
      </c>
      <c r="T150" s="91">
        <v>45027</v>
      </c>
      <c r="U150" s="61"/>
      <c r="V150" s="61"/>
    </row>
    <row r="151" spans="1:22" ht="78.75">
      <c r="A151" s="20">
        <f t="shared" si="14"/>
        <v>127</v>
      </c>
      <c r="B151" s="20" t="s">
        <v>570</v>
      </c>
      <c r="C151" s="41" t="s">
        <v>130</v>
      </c>
      <c r="D151" s="40" t="s">
        <v>1075</v>
      </c>
      <c r="E151" s="24" t="s">
        <v>556</v>
      </c>
      <c r="F151" s="24" t="s">
        <v>792</v>
      </c>
      <c r="G151" s="28" t="s">
        <v>646</v>
      </c>
      <c r="H151" s="21">
        <f t="shared" si="26"/>
        <v>0.784231450143192</v>
      </c>
      <c r="I151" s="20">
        <v>7682</v>
      </c>
      <c r="J151" s="77">
        <v>6024.466</v>
      </c>
      <c r="K151" s="21">
        <f t="shared" si="27"/>
        <v>0.784231450143192</v>
      </c>
      <c r="L151" s="20">
        <v>7682</v>
      </c>
      <c r="M151" s="77">
        <v>6024.466</v>
      </c>
      <c r="N151" s="97" t="s">
        <v>891</v>
      </c>
      <c r="O151" s="34">
        <v>45005</v>
      </c>
      <c r="P151" s="18" t="s">
        <v>396</v>
      </c>
      <c r="Q151" s="77">
        <f t="shared" si="28"/>
        <v>0.784222858630565</v>
      </c>
      <c r="R151" s="20">
        <v>7682</v>
      </c>
      <c r="S151" s="77">
        <v>6024.4</v>
      </c>
      <c r="T151" s="91">
        <v>45028</v>
      </c>
      <c r="U151" s="61"/>
      <c r="V151" s="61"/>
    </row>
    <row r="152" spans="1:22" ht="63">
      <c r="A152" s="20">
        <f t="shared" si="14"/>
        <v>128</v>
      </c>
      <c r="B152" s="20" t="s">
        <v>570</v>
      </c>
      <c r="C152" s="41" t="s">
        <v>131</v>
      </c>
      <c r="D152" s="40" t="s">
        <v>1075</v>
      </c>
      <c r="E152" s="24" t="s">
        <v>556</v>
      </c>
      <c r="F152" s="24" t="s">
        <v>791</v>
      </c>
      <c r="G152" s="28" t="s">
        <v>646</v>
      </c>
      <c r="H152" s="21">
        <f t="shared" si="26"/>
        <v>380.0156666666666</v>
      </c>
      <c r="I152" s="20">
        <v>30</v>
      </c>
      <c r="J152" s="77">
        <v>11400.47</v>
      </c>
      <c r="K152" s="21">
        <f t="shared" si="27"/>
        <v>380.0156666666666</v>
      </c>
      <c r="L152" s="20">
        <v>30</v>
      </c>
      <c r="M152" s="77">
        <v>11400.47</v>
      </c>
      <c r="N152" s="97" t="s">
        <v>892</v>
      </c>
      <c r="O152" s="34">
        <v>45005</v>
      </c>
      <c r="P152" s="18" t="s">
        <v>397</v>
      </c>
      <c r="Q152" s="77">
        <f t="shared" si="28"/>
        <v>379.86116666666663</v>
      </c>
      <c r="R152" s="20">
        <v>30</v>
      </c>
      <c r="S152" s="77">
        <v>11395.835</v>
      </c>
      <c r="T152" s="91">
        <v>45028</v>
      </c>
      <c r="U152" s="61"/>
      <c r="V152" s="61"/>
    </row>
    <row r="153" spans="1:22" ht="47.25">
      <c r="A153" s="20">
        <f t="shared" si="14"/>
        <v>129</v>
      </c>
      <c r="B153" s="20" t="s">
        <v>647</v>
      </c>
      <c r="C153" s="41" t="s">
        <v>132</v>
      </c>
      <c r="D153" s="40" t="s">
        <v>1075</v>
      </c>
      <c r="E153" s="24" t="s">
        <v>639</v>
      </c>
      <c r="F153" s="24" t="s">
        <v>1020</v>
      </c>
      <c r="G153" s="28" t="s">
        <v>646</v>
      </c>
      <c r="H153" s="21">
        <f t="shared" si="26"/>
        <v>0.0011954737271234808</v>
      </c>
      <c r="I153" s="20">
        <v>453795</v>
      </c>
      <c r="J153" s="77">
        <v>542.5</v>
      </c>
      <c r="K153" s="21">
        <f t="shared" si="27"/>
        <v>0.0011954737271234808</v>
      </c>
      <c r="L153" s="20">
        <v>453795</v>
      </c>
      <c r="M153" s="77">
        <v>542.5</v>
      </c>
      <c r="N153" s="97" t="s">
        <v>893</v>
      </c>
      <c r="O153" s="34">
        <v>45005</v>
      </c>
      <c r="P153" s="18" t="s">
        <v>398</v>
      </c>
      <c r="Q153" s="77">
        <f t="shared" si="28"/>
        <v>0.0011910906907303957</v>
      </c>
      <c r="R153" s="20">
        <v>453795</v>
      </c>
      <c r="S153" s="77">
        <v>540.511</v>
      </c>
      <c r="T153" s="91">
        <v>45027</v>
      </c>
      <c r="U153" s="61"/>
      <c r="V153" s="61"/>
    </row>
    <row r="154" spans="1:22" ht="55.5" customHeight="1">
      <c r="A154" s="20">
        <f aca="true" t="shared" si="29" ref="A154:A217">A153+1</f>
        <v>130</v>
      </c>
      <c r="B154" s="20" t="s">
        <v>647</v>
      </c>
      <c r="C154" s="41" t="s">
        <v>133</v>
      </c>
      <c r="D154" s="40" t="s">
        <v>1075</v>
      </c>
      <c r="E154" s="24" t="s">
        <v>639</v>
      </c>
      <c r="F154" s="24" t="s">
        <v>1016</v>
      </c>
      <c r="G154" s="28" t="s">
        <v>646</v>
      </c>
      <c r="H154" s="21">
        <f t="shared" si="26"/>
        <v>5.37633870967742</v>
      </c>
      <c r="I154" s="20">
        <v>62</v>
      </c>
      <c r="J154" s="77">
        <v>333.333</v>
      </c>
      <c r="K154" s="21">
        <f t="shared" si="27"/>
        <v>5.37633870967742</v>
      </c>
      <c r="L154" s="20">
        <v>62</v>
      </c>
      <c r="M154" s="77">
        <v>333.333</v>
      </c>
      <c r="N154" s="97" t="s">
        <v>894</v>
      </c>
      <c r="O154" s="34">
        <v>45002</v>
      </c>
      <c r="P154" s="18" t="s">
        <v>399</v>
      </c>
      <c r="Q154" s="77">
        <f t="shared" si="28"/>
        <v>5.079612903225806</v>
      </c>
      <c r="R154" s="20">
        <v>62</v>
      </c>
      <c r="S154" s="77">
        <v>314.936</v>
      </c>
      <c r="T154" s="91">
        <v>45027</v>
      </c>
      <c r="U154" s="61"/>
      <c r="V154" s="61"/>
    </row>
    <row r="155" spans="1:22" ht="47.25">
      <c r="A155" s="20">
        <f t="shared" si="29"/>
        <v>131</v>
      </c>
      <c r="B155" s="20" t="s">
        <v>647</v>
      </c>
      <c r="C155" s="41" t="s">
        <v>134</v>
      </c>
      <c r="D155" s="40" t="s">
        <v>1075</v>
      </c>
      <c r="E155" s="24" t="s">
        <v>639</v>
      </c>
      <c r="F155" s="24" t="s">
        <v>1021</v>
      </c>
      <c r="G155" s="28" t="s">
        <v>646</v>
      </c>
      <c r="H155" s="21">
        <f t="shared" si="26"/>
        <v>3.2088160919540227</v>
      </c>
      <c r="I155" s="20">
        <v>87</v>
      </c>
      <c r="J155" s="77">
        <v>279.167</v>
      </c>
      <c r="K155" s="21">
        <f t="shared" si="27"/>
        <v>3.2088160919540227</v>
      </c>
      <c r="L155" s="20">
        <v>87</v>
      </c>
      <c r="M155" s="77">
        <v>279.167</v>
      </c>
      <c r="N155" s="97" t="s">
        <v>895</v>
      </c>
      <c r="O155" s="34">
        <v>45001</v>
      </c>
      <c r="P155" s="18" t="s">
        <v>400</v>
      </c>
      <c r="Q155" s="77">
        <f t="shared" si="28"/>
        <v>3.8253218390804595</v>
      </c>
      <c r="R155" s="20">
        <v>87</v>
      </c>
      <c r="S155" s="77">
        <v>332.803</v>
      </c>
      <c r="T155" s="91">
        <v>45042</v>
      </c>
      <c r="U155" s="61"/>
      <c r="V155" s="61"/>
    </row>
    <row r="156" spans="1:22" ht="57">
      <c r="A156" s="20">
        <f t="shared" si="29"/>
        <v>132</v>
      </c>
      <c r="B156" s="20" t="s">
        <v>647</v>
      </c>
      <c r="C156" s="41" t="s">
        <v>135</v>
      </c>
      <c r="D156" s="40" t="s">
        <v>1075</v>
      </c>
      <c r="E156" s="24" t="s">
        <v>641</v>
      </c>
      <c r="F156" s="108" t="s">
        <v>1070</v>
      </c>
      <c r="G156" s="28" t="s">
        <v>646</v>
      </c>
      <c r="H156" s="21">
        <f t="shared" si="26"/>
        <v>74.8334</v>
      </c>
      <c r="I156" s="20">
        <v>5</v>
      </c>
      <c r="J156" s="77">
        <v>374.167</v>
      </c>
      <c r="K156" s="21">
        <f t="shared" si="27"/>
        <v>74.8334</v>
      </c>
      <c r="L156" s="20">
        <v>5</v>
      </c>
      <c r="M156" s="77">
        <v>374.167</v>
      </c>
      <c r="N156" s="97" t="s">
        <v>896</v>
      </c>
      <c r="O156" s="34">
        <v>45001</v>
      </c>
      <c r="P156" s="18" t="s">
        <v>401</v>
      </c>
      <c r="Q156" s="77"/>
      <c r="R156" s="20"/>
      <c r="S156" s="77"/>
      <c r="T156" s="91"/>
      <c r="U156" s="91" t="s">
        <v>553</v>
      </c>
      <c r="V156" s="61"/>
    </row>
    <row r="157" spans="1:22" ht="57">
      <c r="A157" s="20">
        <f t="shared" si="29"/>
        <v>133</v>
      </c>
      <c r="B157" s="20" t="s">
        <v>647</v>
      </c>
      <c r="C157" s="41" t="s">
        <v>136</v>
      </c>
      <c r="D157" s="40" t="s">
        <v>1075</v>
      </c>
      <c r="E157" s="24" t="s">
        <v>641</v>
      </c>
      <c r="F157" s="108" t="s">
        <v>1070</v>
      </c>
      <c r="G157" s="28" t="s">
        <v>646</v>
      </c>
      <c r="H157" s="21">
        <f t="shared" si="26"/>
        <v>19.6875</v>
      </c>
      <c r="I157" s="20">
        <v>8</v>
      </c>
      <c r="J157" s="77">
        <v>157.5</v>
      </c>
      <c r="K157" s="21">
        <f t="shared" si="27"/>
        <v>19.6875</v>
      </c>
      <c r="L157" s="20">
        <v>8</v>
      </c>
      <c r="M157" s="77">
        <v>157.5</v>
      </c>
      <c r="N157" s="97" t="s">
        <v>897</v>
      </c>
      <c r="O157" s="34">
        <v>45001</v>
      </c>
      <c r="P157" s="18" t="s">
        <v>402</v>
      </c>
      <c r="Q157" s="77">
        <f>S157/R157</f>
        <v>18.52875</v>
      </c>
      <c r="R157" s="20">
        <v>8</v>
      </c>
      <c r="S157" s="77">
        <v>148.23</v>
      </c>
      <c r="T157" s="91">
        <v>45023</v>
      </c>
      <c r="U157" s="61"/>
      <c r="V157" s="61"/>
    </row>
    <row r="158" spans="1:22" ht="310.5" customHeight="1">
      <c r="A158" s="20">
        <f t="shared" si="29"/>
        <v>134</v>
      </c>
      <c r="B158" s="20" t="s">
        <v>647</v>
      </c>
      <c r="C158" s="109" t="s">
        <v>137</v>
      </c>
      <c r="D158" s="40" t="s">
        <v>1075</v>
      </c>
      <c r="E158" s="24" t="s">
        <v>639</v>
      </c>
      <c r="F158" s="24" t="s">
        <v>1022</v>
      </c>
      <c r="G158" s="28" t="s">
        <v>646</v>
      </c>
      <c r="H158" s="85">
        <f>J158/I158</f>
        <v>0.35069253024723834</v>
      </c>
      <c r="I158" s="84">
        <v>3802</v>
      </c>
      <c r="J158" s="96">
        <v>1333.333</v>
      </c>
      <c r="K158" s="85">
        <f t="shared" si="27"/>
        <v>0.35069253024723834</v>
      </c>
      <c r="L158" s="84">
        <v>3802</v>
      </c>
      <c r="M158" s="96">
        <v>1333.333</v>
      </c>
      <c r="N158" s="97" t="s">
        <v>824</v>
      </c>
      <c r="O158" s="34">
        <v>45000</v>
      </c>
      <c r="P158" s="86" t="s">
        <v>403</v>
      </c>
      <c r="Q158" s="96">
        <f>S158/R158</f>
        <v>0.4074665965281431</v>
      </c>
      <c r="R158" s="84">
        <v>3802</v>
      </c>
      <c r="S158" s="96">
        <v>1549.188</v>
      </c>
      <c r="T158" s="91">
        <v>45027</v>
      </c>
      <c r="U158" s="61"/>
      <c r="V158" s="61"/>
    </row>
    <row r="159" spans="1:22" ht="63">
      <c r="A159" s="20">
        <f t="shared" si="29"/>
        <v>135</v>
      </c>
      <c r="B159" s="20" t="s">
        <v>570</v>
      </c>
      <c r="C159" s="41" t="s">
        <v>138</v>
      </c>
      <c r="D159" s="40" t="s">
        <v>1075</v>
      </c>
      <c r="E159" s="24" t="s">
        <v>556</v>
      </c>
      <c r="F159" s="24" t="s">
        <v>790</v>
      </c>
      <c r="G159" s="28" t="s">
        <v>646</v>
      </c>
      <c r="H159" s="96">
        <v>6078.63</v>
      </c>
      <c r="I159" s="84">
        <v>1</v>
      </c>
      <c r="J159" s="96">
        <v>6078.63</v>
      </c>
      <c r="K159" s="96">
        <v>6078.63</v>
      </c>
      <c r="L159" s="84">
        <v>1</v>
      </c>
      <c r="M159" s="96">
        <v>6078.63</v>
      </c>
      <c r="N159" s="97" t="s">
        <v>823</v>
      </c>
      <c r="O159" s="34">
        <v>44999</v>
      </c>
      <c r="P159" s="86" t="s">
        <v>404</v>
      </c>
      <c r="Q159" s="77">
        <v>6030</v>
      </c>
      <c r="R159" s="84">
        <v>1</v>
      </c>
      <c r="S159" s="77">
        <v>6030</v>
      </c>
      <c r="T159" s="91">
        <v>45019</v>
      </c>
      <c r="U159" s="61"/>
      <c r="V159" s="61"/>
    </row>
    <row r="160" spans="1:22" ht="63">
      <c r="A160" s="20">
        <f t="shared" si="29"/>
        <v>136</v>
      </c>
      <c r="B160" s="20" t="s">
        <v>570</v>
      </c>
      <c r="C160" s="41" t="s">
        <v>139</v>
      </c>
      <c r="D160" s="40" t="s">
        <v>1075</v>
      </c>
      <c r="E160" s="24" t="s">
        <v>556</v>
      </c>
      <c r="F160" s="24" t="s">
        <v>790</v>
      </c>
      <c r="G160" s="28" t="s">
        <v>646</v>
      </c>
      <c r="H160" s="77">
        <f aca="true" t="shared" si="30" ref="H160:H165">J160/I160</f>
        <v>6742.39</v>
      </c>
      <c r="I160" s="20">
        <v>1</v>
      </c>
      <c r="J160" s="77">
        <v>6742.39</v>
      </c>
      <c r="K160" s="77">
        <f aca="true" t="shared" si="31" ref="K160:K165">M160/L160</f>
        <v>6742.39</v>
      </c>
      <c r="L160" s="20">
        <v>1</v>
      </c>
      <c r="M160" s="77">
        <v>6742.39</v>
      </c>
      <c r="N160" s="97" t="s">
        <v>822</v>
      </c>
      <c r="O160" s="34">
        <v>44999</v>
      </c>
      <c r="P160" s="86" t="s">
        <v>405</v>
      </c>
      <c r="Q160" s="77">
        <f aca="true" t="shared" si="32" ref="Q160:Q165">S160/R160</f>
        <v>6690</v>
      </c>
      <c r="R160" s="84">
        <v>1</v>
      </c>
      <c r="S160" s="77">
        <v>6690</v>
      </c>
      <c r="T160" s="91">
        <v>45019</v>
      </c>
      <c r="U160" s="61"/>
      <c r="V160" s="61"/>
    </row>
    <row r="161" spans="1:22" ht="63">
      <c r="A161" s="20">
        <f t="shared" si="29"/>
        <v>137</v>
      </c>
      <c r="B161" s="20" t="s">
        <v>647</v>
      </c>
      <c r="C161" s="41" t="s">
        <v>140</v>
      </c>
      <c r="D161" s="40" t="s">
        <v>1075</v>
      </c>
      <c r="E161" s="24" t="s">
        <v>639</v>
      </c>
      <c r="F161" s="24" t="s">
        <v>996</v>
      </c>
      <c r="G161" s="28" t="s">
        <v>842</v>
      </c>
      <c r="H161" s="77">
        <f t="shared" si="30"/>
        <v>0.18796333333333334</v>
      </c>
      <c r="I161" s="20">
        <v>900</v>
      </c>
      <c r="J161" s="77">
        <v>169.167</v>
      </c>
      <c r="K161" s="77">
        <f t="shared" si="31"/>
        <v>0.18796333333333334</v>
      </c>
      <c r="L161" s="20">
        <v>900</v>
      </c>
      <c r="M161" s="77">
        <v>169.167</v>
      </c>
      <c r="N161" s="97" t="s">
        <v>821</v>
      </c>
      <c r="O161" s="34">
        <v>44998</v>
      </c>
      <c r="P161" s="86" t="s">
        <v>406</v>
      </c>
      <c r="Q161" s="77">
        <f t="shared" si="32"/>
        <v>0.1643</v>
      </c>
      <c r="R161" s="84">
        <v>900</v>
      </c>
      <c r="S161" s="77">
        <v>147.87</v>
      </c>
      <c r="T161" s="91">
        <v>45014</v>
      </c>
      <c r="U161" s="61"/>
      <c r="V161" s="61"/>
    </row>
    <row r="162" spans="1:22" ht="94.5">
      <c r="A162" s="20">
        <f t="shared" si="29"/>
        <v>138</v>
      </c>
      <c r="B162" s="20" t="s">
        <v>647</v>
      </c>
      <c r="C162" s="41" t="s">
        <v>141</v>
      </c>
      <c r="D162" s="40" t="s">
        <v>1075</v>
      </c>
      <c r="E162" s="24" t="s">
        <v>556</v>
      </c>
      <c r="F162" s="24" t="s">
        <v>792</v>
      </c>
      <c r="G162" s="28" t="s">
        <v>646</v>
      </c>
      <c r="H162" s="77">
        <f t="shared" si="30"/>
        <v>1.9924927658973817</v>
      </c>
      <c r="I162" s="20">
        <v>14169</v>
      </c>
      <c r="J162" s="77">
        <v>28231.63</v>
      </c>
      <c r="K162" s="77">
        <f t="shared" si="31"/>
        <v>1.9924927658973817</v>
      </c>
      <c r="L162" s="20">
        <v>14169</v>
      </c>
      <c r="M162" s="77">
        <v>28231.63</v>
      </c>
      <c r="N162" s="97" t="s">
        <v>820</v>
      </c>
      <c r="O162" s="34">
        <v>44998</v>
      </c>
      <c r="P162" s="86" t="s">
        <v>407</v>
      </c>
      <c r="Q162" s="77">
        <f t="shared" si="32"/>
        <v>1.990656455142232</v>
      </c>
      <c r="R162" s="20">
        <v>14167</v>
      </c>
      <c r="S162" s="77">
        <v>28201.63</v>
      </c>
      <c r="T162" s="91">
        <v>45027</v>
      </c>
      <c r="U162" s="61"/>
      <c r="V162" s="61"/>
    </row>
    <row r="163" spans="1:22" ht="141.75">
      <c r="A163" s="20">
        <f t="shared" si="29"/>
        <v>139</v>
      </c>
      <c r="B163" s="20" t="s">
        <v>647</v>
      </c>
      <c r="C163" s="41" t="s">
        <v>142</v>
      </c>
      <c r="D163" s="40" t="s">
        <v>1075</v>
      </c>
      <c r="E163" s="24" t="s">
        <v>556</v>
      </c>
      <c r="F163" s="24" t="s">
        <v>792</v>
      </c>
      <c r="G163" s="28" t="s">
        <v>646</v>
      </c>
      <c r="H163" s="77">
        <f t="shared" si="30"/>
        <v>2.0910428491236828</v>
      </c>
      <c r="I163" s="20">
        <v>16033</v>
      </c>
      <c r="J163" s="77">
        <v>33525.69</v>
      </c>
      <c r="K163" s="77">
        <f t="shared" si="31"/>
        <v>2.0910428491236828</v>
      </c>
      <c r="L163" s="20">
        <v>16033</v>
      </c>
      <c r="M163" s="77">
        <v>33525.69</v>
      </c>
      <c r="N163" s="97" t="s">
        <v>819</v>
      </c>
      <c r="O163" s="34">
        <v>44998</v>
      </c>
      <c r="P163" s="86" t="s">
        <v>408</v>
      </c>
      <c r="Q163" s="77">
        <f t="shared" si="32"/>
        <v>1.9172370417193425</v>
      </c>
      <c r="R163" s="20">
        <v>15820</v>
      </c>
      <c r="S163" s="77">
        <v>30330.69</v>
      </c>
      <c r="T163" s="91">
        <v>45023</v>
      </c>
      <c r="U163" s="61"/>
      <c r="V163" s="61"/>
    </row>
    <row r="164" spans="1:22" ht="63">
      <c r="A164" s="20">
        <f t="shared" si="29"/>
        <v>140</v>
      </c>
      <c r="B164" s="20" t="s">
        <v>647</v>
      </c>
      <c r="C164" s="41" t="s">
        <v>143</v>
      </c>
      <c r="D164" s="40" t="s">
        <v>1075</v>
      </c>
      <c r="E164" s="24" t="s">
        <v>556</v>
      </c>
      <c r="F164" s="24" t="s">
        <v>818</v>
      </c>
      <c r="G164" s="28" t="s">
        <v>646</v>
      </c>
      <c r="H164" s="77">
        <f t="shared" si="30"/>
        <v>612.87</v>
      </c>
      <c r="I164" s="20">
        <v>1</v>
      </c>
      <c r="J164" s="77">
        <v>612.87</v>
      </c>
      <c r="K164" s="77">
        <f t="shared" si="31"/>
        <v>612.87</v>
      </c>
      <c r="L164" s="20">
        <v>1</v>
      </c>
      <c r="M164" s="77">
        <v>612.87</v>
      </c>
      <c r="N164" s="97" t="s">
        <v>817</v>
      </c>
      <c r="O164" s="34">
        <v>44995</v>
      </c>
      <c r="P164" s="86" t="s">
        <v>409</v>
      </c>
      <c r="Q164" s="77">
        <f t="shared" si="32"/>
        <v>612.5</v>
      </c>
      <c r="R164" s="20">
        <v>1</v>
      </c>
      <c r="S164" s="77">
        <v>612.5</v>
      </c>
      <c r="T164" s="91">
        <v>45022</v>
      </c>
      <c r="U164" s="61"/>
      <c r="V164" s="61"/>
    </row>
    <row r="165" spans="1:22" ht="94.5">
      <c r="A165" s="20">
        <f t="shared" si="29"/>
        <v>141</v>
      </c>
      <c r="B165" s="20" t="s">
        <v>640</v>
      </c>
      <c r="C165" s="41" t="s">
        <v>144</v>
      </c>
      <c r="D165" s="40" t="s">
        <v>1075</v>
      </c>
      <c r="E165" s="24" t="s">
        <v>944</v>
      </c>
      <c r="F165" s="24" t="s">
        <v>1009</v>
      </c>
      <c r="G165" s="28" t="s">
        <v>640</v>
      </c>
      <c r="H165" s="77">
        <f t="shared" si="30"/>
        <v>22.188235294117646</v>
      </c>
      <c r="I165" s="20">
        <v>51</v>
      </c>
      <c r="J165" s="77">
        <v>1131.6</v>
      </c>
      <c r="K165" s="77">
        <f t="shared" si="31"/>
        <v>22.188235294117646</v>
      </c>
      <c r="L165" s="20">
        <v>51</v>
      </c>
      <c r="M165" s="77">
        <v>1131.6</v>
      </c>
      <c r="N165" s="97" t="s">
        <v>816</v>
      </c>
      <c r="O165" s="34">
        <v>44995</v>
      </c>
      <c r="P165" s="18" t="s">
        <v>410</v>
      </c>
      <c r="Q165" s="77">
        <f t="shared" si="32"/>
        <v>22.15529411764706</v>
      </c>
      <c r="R165" s="20">
        <v>51</v>
      </c>
      <c r="S165" s="77">
        <v>1129.92</v>
      </c>
      <c r="T165" s="91">
        <v>45014</v>
      </c>
      <c r="U165" s="61"/>
      <c r="V165" s="61"/>
    </row>
    <row r="166" spans="1:22" ht="63">
      <c r="A166" s="20">
        <f t="shared" si="29"/>
        <v>142</v>
      </c>
      <c r="B166" s="39" t="s">
        <v>647</v>
      </c>
      <c r="C166" s="41" t="s">
        <v>145</v>
      </c>
      <c r="D166" s="40" t="s">
        <v>1075</v>
      </c>
      <c r="E166" s="24" t="s">
        <v>672</v>
      </c>
      <c r="F166" s="24" t="s">
        <v>957</v>
      </c>
      <c r="G166" s="28" t="s">
        <v>646</v>
      </c>
      <c r="H166" s="61">
        <f>J166/I166</f>
        <v>36.791675</v>
      </c>
      <c r="I166" s="61">
        <f>L166+0</f>
        <v>4</v>
      </c>
      <c r="J166" s="61">
        <f>M166+0</f>
        <v>147.1667</v>
      </c>
      <c r="K166" s="61">
        <f>M166/L166</f>
        <v>36.791675</v>
      </c>
      <c r="L166" s="61">
        <v>4</v>
      </c>
      <c r="M166" s="61">
        <v>147.1667</v>
      </c>
      <c r="N166" s="101" t="s">
        <v>815</v>
      </c>
      <c r="O166" s="34">
        <v>44994</v>
      </c>
      <c r="P166" s="46" t="s">
        <v>411</v>
      </c>
      <c r="Q166" s="27">
        <f>S166/R166</f>
        <v>30.5825</v>
      </c>
      <c r="R166" s="28">
        <v>4</v>
      </c>
      <c r="S166" s="27">
        <v>122.33</v>
      </c>
      <c r="T166" s="17">
        <v>45027</v>
      </c>
      <c r="U166" s="6"/>
      <c r="V166" s="61"/>
    </row>
    <row r="167" spans="1:22" ht="47.25">
      <c r="A167" s="20">
        <f t="shared" si="29"/>
        <v>143</v>
      </c>
      <c r="B167" s="39" t="s">
        <v>570</v>
      </c>
      <c r="C167" s="41" t="s">
        <v>146</v>
      </c>
      <c r="D167" s="40" t="s">
        <v>1075</v>
      </c>
      <c r="E167" s="24" t="s">
        <v>672</v>
      </c>
      <c r="F167" s="24" t="s">
        <v>899</v>
      </c>
      <c r="G167" s="28" t="s">
        <v>900</v>
      </c>
      <c r="H167" s="61">
        <f>J167/I167</f>
        <v>4268.714436248683</v>
      </c>
      <c r="I167" s="61">
        <v>1.898</v>
      </c>
      <c r="J167" s="61">
        <f aca="true" t="shared" si="33" ref="J167:J176">M167+0</f>
        <v>8102.02</v>
      </c>
      <c r="K167" s="61">
        <f>M167/L167</f>
        <v>4268.714436248683</v>
      </c>
      <c r="L167" s="61">
        <v>1.898</v>
      </c>
      <c r="M167" s="61">
        <v>8102.02</v>
      </c>
      <c r="N167" s="101" t="s">
        <v>814</v>
      </c>
      <c r="O167" s="34">
        <v>44993</v>
      </c>
      <c r="P167" s="46" t="s">
        <v>412</v>
      </c>
      <c r="Q167" s="27">
        <f aca="true" t="shared" si="34" ref="Q167:Q176">S167/R167</f>
        <v>4268.714436248683</v>
      </c>
      <c r="R167" s="28">
        <v>1.898</v>
      </c>
      <c r="S167" s="27">
        <v>8102.02</v>
      </c>
      <c r="T167" s="17">
        <v>45387</v>
      </c>
      <c r="U167" s="6"/>
      <c r="V167" s="61"/>
    </row>
    <row r="168" spans="1:22" ht="94.5">
      <c r="A168" s="20">
        <f t="shared" si="29"/>
        <v>144</v>
      </c>
      <c r="B168" s="39" t="s">
        <v>640</v>
      </c>
      <c r="C168" s="41" t="s">
        <v>147</v>
      </c>
      <c r="D168" s="40" t="s">
        <v>1075</v>
      </c>
      <c r="E168" s="24" t="s">
        <v>901</v>
      </c>
      <c r="F168" s="24" t="s">
        <v>983</v>
      </c>
      <c r="G168" s="28" t="s">
        <v>591</v>
      </c>
      <c r="H168" s="61">
        <f aca="true" t="shared" si="35" ref="H168:H176">J168/I168</f>
        <v>0.5882352941176471</v>
      </c>
      <c r="I168" s="61">
        <v>1700</v>
      </c>
      <c r="J168" s="61">
        <f t="shared" si="33"/>
        <v>1000</v>
      </c>
      <c r="K168" s="61">
        <f aca="true" t="shared" si="36" ref="K168:K176">M168/L168</f>
        <v>0.5882352941176471</v>
      </c>
      <c r="L168" s="61">
        <v>1700</v>
      </c>
      <c r="M168" s="61">
        <v>1000</v>
      </c>
      <c r="N168" s="101" t="s">
        <v>813</v>
      </c>
      <c r="O168" s="34">
        <v>44993</v>
      </c>
      <c r="P168" s="46" t="s">
        <v>413</v>
      </c>
      <c r="Q168" s="27">
        <f t="shared" si="34"/>
        <v>0.587</v>
      </c>
      <c r="R168" s="58">
        <v>1700</v>
      </c>
      <c r="S168" s="58">
        <v>997.9</v>
      </c>
      <c r="T168" s="83">
        <v>45016</v>
      </c>
      <c r="U168" s="58"/>
      <c r="V168" s="61"/>
    </row>
    <row r="169" spans="1:22" ht="47.25">
      <c r="A169" s="20">
        <f t="shared" si="29"/>
        <v>145</v>
      </c>
      <c r="B169" s="39" t="s">
        <v>570</v>
      </c>
      <c r="C169" s="41" t="s">
        <v>148</v>
      </c>
      <c r="D169" s="40" t="s">
        <v>1075</v>
      </c>
      <c r="E169" s="24" t="s">
        <v>639</v>
      </c>
      <c r="F169" s="24" t="s">
        <v>902</v>
      </c>
      <c r="G169" s="28" t="s">
        <v>646</v>
      </c>
      <c r="H169" s="61">
        <f t="shared" si="35"/>
        <v>833.335</v>
      </c>
      <c r="I169" s="61">
        <v>2</v>
      </c>
      <c r="J169" s="61">
        <f t="shared" si="33"/>
        <v>1666.67</v>
      </c>
      <c r="K169" s="61">
        <f t="shared" si="36"/>
        <v>833.335</v>
      </c>
      <c r="L169" s="61">
        <v>2</v>
      </c>
      <c r="M169" s="61">
        <v>1666.67</v>
      </c>
      <c r="N169" s="101" t="s">
        <v>812</v>
      </c>
      <c r="O169" s="34">
        <v>44993</v>
      </c>
      <c r="P169" s="46" t="s">
        <v>414</v>
      </c>
      <c r="Q169" s="27">
        <f t="shared" si="34"/>
        <v>785.605</v>
      </c>
      <c r="R169" s="58">
        <v>2</v>
      </c>
      <c r="S169" s="58">
        <v>1571.21</v>
      </c>
      <c r="T169" s="83">
        <v>45028</v>
      </c>
      <c r="U169" s="58"/>
      <c r="V169" s="61"/>
    </row>
    <row r="170" spans="1:22" ht="63">
      <c r="A170" s="20">
        <f t="shared" si="29"/>
        <v>146</v>
      </c>
      <c r="B170" s="39" t="s">
        <v>647</v>
      </c>
      <c r="C170" s="41" t="s">
        <v>149</v>
      </c>
      <c r="D170" s="40" t="s">
        <v>1075</v>
      </c>
      <c r="E170" s="24" t="s">
        <v>672</v>
      </c>
      <c r="F170" s="24" t="s">
        <v>957</v>
      </c>
      <c r="G170" s="28" t="s">
        <v>646</v>
      </c>
      <c r="H170" s="61">
        <f t="shared" si="35"/>
        <v>146.23</v>
      </c>
      <c r="I170" s="61">
        <f aca="true" t="shared" si="37" ref="I170:I176">L170+0</f>
        <v>1</v>
      </c>
      <c r="J170" s="61">
        <f t="shared" si="33"/>
        <v>146.23</v>
      </c>
      <c r="K170" s="61">
        <f t="shared" si="36"/>
        <v>146.23</v>
      </c>
      <c r="L170" s="61">
        <v>1</v>
      </c>
      <c r="M170" s="61">
        <v>146.23</v>
      </c>
      <c r="N170" s="101" t="s">
        <v>805</v>
      </c>
      <c r="O170" s="34">
        <v>44992</v>
      </c>
      <c r="P170" s="102" t="s">
        <v>415</v>
      </c>
      <c r="Q170" s="27">
        <v>0</v>
      </c>
      <c r="R170" s="58">
        <v>0</v>
      </c>
      <c r="S170" s="58">
        <v>1</v>
      </c>
      <c r="T170" s="58">
        <v>0</v>
      </c>
      <c r="U170" s="6" t="s">
        <v>898</v>
      </c>
      <c r="V170" s="61" t="s">
        <v>553</v>
      </c>
    </row>
    <row r="171" spans="1:22" ht="63">
      <c r="A171" s="20">
        <f t="shared" si="29"/>
        <v>147</v>
      </c>
      <c r="B171" s="39" t="s">
        <v>647</v>
      </c>
      <c r="C171" s="41" t="s">
        <v>150</v>
      </c>
      <c r="D171" s="40" t="s">
        <v>1075</v>
      </c>
      <c r="E171" s="24" t="s">
        <v>672</v>
      </c>
      <c r="F171" s="24" t="s">
        <v>957</v>
      </c>
      <c r="G171" s="28" t="s">
        <v>646</v>
      </c>
      <c r="H171" s="61">
        <f t="shared" si="35"/>
        <v>2018.26</v>
      </c>
      <c r="I171" s="61">
        <f t="shared" si="37"/>
        <v>1</v>
      </c>
      <c r="J171" s="61">
        <f t="shared" si="33"/>
        <v>2018.26</v>
      </c>
      <c r="K171" s="61">
        <f t="shared" si="36"/>
        <v>2018.26</v>
      </c>
      <c r="L171" s="61">
        <v>1</v>
      </c>
      <c r="M171" s="61">
        <v>2018.26</v>
      </c>
      <c r="N171" s="101" t="s">
        <v>804</v>
      </c>
      <c r="O171" s="34">
        <v>44992</v>
      </c>
      <c r="P171" s="46" t="s">
        <v>416</v>
      </c>
      <c r="Q171" s="27">
        <f t="shared" si="34"/>
        <v>2015</v>
      </c>
      <c r="R171" s="58">
        <v>1</v>
      </c>
      <c r="S171" s="58">
        <v>2015</v>
      </c>
      <c r="T171" s="83">
        <v>45019</v>
      </c>
      <c r="U171" s="58"/>
      <c r="V171" s="61"/>
    </row>
    <row r="172" spans="1:22" ht="63">
      <c r="A172" s="20">
        <f t="shared" si="29"/>
        <v>148</v>
      </c>
      <c r="B172" s="39" t="s">
        <v>647</v>
      </c>
      <c r="C172" s="41" t="s">
        <v>151</v>
      </c>
      <c r="D172" s="40" t="s">
        <v>1075</v>
      </c>
      <c r="E172" s="24" t="s">
        <v>672</v>
      </c>
      <c r="F172" s="24" t="s">
        <v>957</v>
      </c>
      <c r="G172" s="28" t="s">
        <v>646</v>
      </c>
      <c r="H172" s="61">
        <f t="shared" si="35"/>
        <v>20.999242424242425</v>
      </c>
      <c r="I172" s="61">
        <v>33</v>
      </c>
      <c r="J172" s="61">
        <f t="shared" si="33"/>
        <v>692.975</v>
      </c>
      <c r="K172" s="61">
        <f t="shared" si="36"/>
        <v>20.999242424242425</v>
      </c>
      <c r="L172" s="61">
        <v>33</v>
      </c>
      <c r="M172" s="61">
        <v>692.975</v>
      </c>
      <c r="N172" s="101" t="s">
        <v>803</v>
      </c>
      <c r="O172" s="34">
        <v>44992</v>
      </c>
      <c r="P172" s="46" t="s">
        <v>417</v>
      </c>
      <c r="Q172" s="27">
        <f t="shared" si="34"/>
        <v>17.839757575757574</v>
      </c>
      <c r="R172" s="58">
        <v>33</v>
      </c>
      <c r="S172" s="58">
        <v>588.712</v>
      </c>
      <c r="T172" s="83">
        <v>45019</v>
      </c>
      <c r="U172" s="58"/>
      <c r="V172" s="61"/>
    </row>
    <row r="173" spans="1:22" ht="63">
      <c r="A173" s="20">
        <f t="shared" si="29"/>
        <v>149</v>
      </c>
      <c r="B173" s="39" t="s">
        <v>647</v>
      </c>
      <c r="C173" s="41" t="s">
        <v>108</v>
      </c>
      <c r="D173" s="40" t="s">
        <v>1075</v>
      </c>
      <c r="E173" s="24" t="s">
        <v>672</v>
      </c>
      <c r="F173" s="24" t="s">
        <v>957</v>
      </c>
      <c r="G173" s="28" t="s">
        <v>646</v>
      </c>
      <c r="H173" s="61">
        <f t="shared" si="35"/>
        <v>12.384615384615385</v>
      </c>
      <c r="I173" s="61">
        <f t="shared" si="37"/>
        <v>13</v>
      </c>
      <c r="J173" s="61">
        <f t="shared" si="33"/>
        <v>161</v>
      </c>
      <c r="K173" s="61">
        <f t="shared" si="36"/>
        <v>12.384615384615385</v>
      </c>
      <c r="L173" s="61">
        <v>13</v>
      </c>
      <c r="M173" s="61">
        <v>161</v>
      </c>
      <c r="N173" s="101" t="s">
        <v>903</v>
      </c>
      <c r="O173" s="34">
        <v>44992</v>
      </c>
      <c r="P173" s="46" t="s">
        <v>418</v>
      </c>
      <c r="Q173" s="27">
        <f t="shared" si="34"/>
        <v>0</v>
      </c>
      <c r="R173" s="58">
        <v>13</v>
      </c>
      <c r="S173" s="58"/>
      <c r="T173" s="58"/>
      <c r="U173" s="6" t="s">
        <v>898</v>
      </c>
      <c r="V173" s="61"/>
    </row>
    <row r="174" spans="1:22" ht="63.75">
      <c r="A174" s="20">
        <f t="shared" si="29"/>
        <v>150</v>
      </c>
      <c r="B174" s="39" t="s">
        <v>647</v>
      </c>
      <c r="C174" s="41" t="s">
        <v>152</v>
      </c>
      <c r="D174" s="40" t="s">
        <v>1075</v>
      </c>
      <c r="E174" s="24" t="s">
        <v>672</v>
      </c>
      <c r="F174" s="24" t="s">
        <v>957</v>
      </c>
      <c r="G174" s="28" t="s">
        <v>646</v>
      </c>
      <c r="H174" s="61">
        <f t="shared" si="35"/>
        <v>119.27333333333333</v>
      </c>
      <c r="I174" s="61">
        <f t="shared" si="37"/>
        <v>3</v>
      </c>
      <c r="J174" s="61">
        <f t="shared" si="33"/>
        <v>357.82</v>
      </c>
      <c r="K174" s="61">
        <f t="shared" si="36"/>
        <v>119.27333333333333</v>
      </c>
      <c r="L174" s="61">
        <v>3</v>
      </c>
      <c r="M174" s="61">
        <v>357.82</v>
      </c>
      <c r="N174" s="101" t="s">
        <v>904</v>
      </c>
      <c r="O174" s="34">
        <v>44992</v>
      </c>
      <c r="P174" s="46" t="s">
        <v>419</v>
      </c>
      <c r="Q174" s="27">
        <f t="shared" si="34"/>
        <v>0</v>
      </c>
      <c r="R174" s="58">
        <v>3</v>
      </c>
      <c r="S174" s="58"/>
      <c r="T174" s="58"/>
      <c r="U174" s="103" t="s">
        <v>905</v>
      </c>
      <c r="V174" s="61"/>
    </row>
    <row r="175" spans="1:22" ht="63">
      <c r="A175" s="20">
        <f t="shared" si="29"/>
        <v>151</v>
      </c>
      <c r="B175" s="39" t="s">
        <v>647</v>
      </c>
      <c r="C175" s="41" t="s">
        <v>153</v>
      </c>
      <c r="D175" s="40" t="s">
        <v>1075</v>
      </c>
      <c r="E175" s="24" t="s">
        <v>672</v>
      </c>
      <c r="F175" s="24" t="s">
        <v>906</v>
      </c>
      <c r="G175" s="28" t="s">
        <v>646</v>
      </c>
      <c r="H175" s="61">
        <f t="shared" si="35"/>
        <v>95.55000000000001</v>
      </c>
      <c r="I175" s="61">
        <f t="shared" si="37"/>
        <v>18</v>
      </c>
      <c r="J175" s="61">
        <f t="shared" si="33"/>
        <v>1719.9</v>
      </c>
      <c r="K175" s="61">
        <f t="shared" si="36"/>
        <v>95.55000000000001</v>
      </c>
      <c r="L175" s="61">
        <v>18</v>
      </c>
      <c r="M175" s="61">
        <v>1719.9</v>
      </c>
      <c r="N175" s="101" t="s">
        <v>801</v>
      </c>
      <c r="O175" s="34">
        <v>44991</v>
      </c>
      <c r="P175" s="46" t="s">
        <v>420</v>
      </c>
      <c r="Q175" s="27">
        <f t="shared" si="34"/>
        <v>0</v>
      </c>
      <c r="R175" s="61">
        <v>18</v>
      </c>
      <c r="S175" s="61"/>
      <c r="T175" s="61"/>
      <c r="U175" s="6" t="s">
        <v>558</v>
      </c>
      <c r="V175" s="61"/>
    </row>
    <row r="176" spans="1:22" ht="63">
      <c r="A176" s="20">
        <f t="shared" si="29"/>
        <v>152</v>
      </c>
      <c r="B176" s="39" t="s">
        <v>647</v>
      </c>
      <c r="C176" s="41" t="s">
        <v>154</v>
      </c>
      <c r="D176" s="40" t="s">
        <v>1075</v>
      </c>
      <c r="E176" s="24" t="s">
        <v>672</v>
      </c>
      <c r="F176" s="24" t="s">
        <v>906</v>
      </c>
      <c r="G176" s="28" t="s">
        <v>646</v>
      </c>
      <c r="H176" s="61">
        <f t="shared" si="35"/>
        <v>27.85287671232877</v>
      </c>
      <c r="I176" s="61">
        <f t="shared" si="37"/>
        <v>73</v>
      </c>
      <c r="J176" s="61">
        <f t="shared" si="33"/>
        <v>2033.26</v>
      </c>
      <c r="K176" s="61">
        <f t="shared" si="36"/>
        <v>27.85287671232877</v>
      </c>
      <c r="L176" s="61">
        <v>73</v>
      </c>
      <c r="M176" s="61">
        <v>2033.26</v>
      </c>
      <c r="N176" s="101" t="s">
        <v>907</v>
      </c>
      <c r="O176" s="34">
        <v>45354</v>
      </c>
      <c r="P176" s="46" t="s">
        <v>421</v>
      </c>
      <c r="Q176" s="27">
        <f t="shared" si="34"/>
        <v>234.04999999999998</v>
      </c>
      <c r="R176" s="61">
        <v>6</v>
      </c>
      <c r="S176" s="61">
        <v>1404.3</v>
      </c>
      <c r="T176" s="89">
        <v>45014</v>
      </c>
      <c r="U176" s="100" t="s">
        <v>908</v>
      </c>
      <c r="V176" s="61"/>
    </row>
    <row r="177" spans="1:22" ht="47.25">
      <c r="A177" s="20">
        <f t="shared" si="29"/>
        <v>153</v>
      </c>
      <c r="B177" s="39" t="s">
        <v>647</v>
      </c>
      <c r="C177" s="41" t="s">
        <v>155</v>
      </c>
      <c r="D177" s="40" t="s">
        <v>1075</v>
      </c>
      <c r="E177" s="24" t="s">
        <v>672</v>
      </c>
      <c r="F177" s="24" t="s">
        <v>909</v>
      </c>
      <c r="G177" s="28" t="s">
        <v>646</v>
      </c>
      <c r="H177" s="61">
        <f aca="true" t="shared" si="38" ref="H177:H228">J177/I177</f>
        <v>13.662820512820513</v>
      </c>
      <c r="I177" s="61">
        <v>39</v>
      </c>
      <c r="J177" s="61">
        <v>532.85</v>
      </c>
      <c r="K177" s="61">
        <f aca="true" t="shared" si="39" ref="K177:K195">M177/L177</f>
        <v>13.662820512820513</v>
      </c>
      <c r="L177" s="61">
        <v>39</v>
      </c>
      <c r="M177" s="61">
        <v>532.85</v>
      </c>
      <c r="N177" s="101" t="s">
        <v>910</v>
      </c>
      <c r="O177" s="34">
        <v>45353</v>
      </c>
      <c r="P177" s="46" t="s">
        <v>422</v>
      </c>
      <c r="Q177" s="61"/>
      <c r="R177" s="61">
        <v>39</v>
      </c>
      <c r="S177" s="61"/>
      <c r="T177" s="61"/>
      <c r="U177" s="6" t="s">
        <v>558</v>
      </c>
      <c r="V177" s="61"/>
    </row>
    <row r="178" spans="1:22" ht="78.75">
      <c r="A178" s="20">
        <f t="shared" si="29"/>
        <v>154</v>
      </c>
      <c r="B178" s="39" t="s">
        <v>647</v>
      </c>
      <c r="C178" s="41" t="s">
        <v>156</v>
      </c>
      <c r="D178" s="40" t="s">
        <v>1075</v>
      </c>
      <c r="E178" s="24" t="s">
        <v>672</v>
      </c>
      <c r="F178" s="24" t="s">
        <v>909</v>
      </c>
      <c r="G178" s="28" t="s">
        <v>646</v>
      </c>
      <c r="H178" s="61">
        <f t="shared" si="38"/>
        <v>9.158974358974358</v>
      </c>
      <c r="I178" s="61">
        <v>39</v>
      </c>
      <c r="J178" s="61">
        <v>357.2</v>
      </c>
      <c r="K178" s="61">
        <f t="shared" si="39"/>
        <v>9.158974358974358</v>
      </c>
      <c r="L178" s="61">
        <v>39</v>
      </c>
      <c r="M178" s="61">
        <v>357.2</v>
      </c>
      <c r="N178" s="101" t="s">
        <v>796</v>
      </c>
      <c r="O178" s="34">
        <v>44987</v>
      </c>
      <c r="P178" s="46" t="s">
        <v>423</v>
      </c>
      <c r="Q178" s="61"/>
      <c r="R178" s="61">
        <v>39</v>
      </c>
      <c r="S178" s="61"/>
      <c r="T178" s="61"/>
      <c r="U178" s="6" t="s">
        <v>911</v>
      </c>
      <c r="V178" s="61"/>
    </row>
    <row r="179" spans="1:22" ht="47.25">
      <c r="A179" s="20">
        <f t="shared" si="29"/>
        <v>155</v>
      </c>
      <c r="B179" s="39" t="s">
        <v>647</v>
      </c>
      <c r="C179" s="41" t="s">
        <v>157</v>
      </c>
      <c r="D179" s="40" t="s">
        <v>1075</v>
      </c>
      <c r="E179" s="24" t="s">
        <v>672</v>
      </c>
      <c r="F179" s="24" t="s">
        <v>912</v>
      </c>
      <c r="G179" s="28" t="s">
        <v>646</v>
      </c>
      <c r="H179" s="61">
        <f t="shared" si="38"/>
        <v>3.2</v>
      </c>
      <c r="I179" s="61">
        <v>160</v>
      </c>
      <c r="J179" s="61">
        <v>512</v>
      </c>
      <c r="K179" s="61">
        <f t="shared" si="39"/>
        <v>3.2</v>
      </c>
      <c r="L179" s="61">
        <v>160</v>
      </c>
      <c r="M179" s="61">
        <v>512</v>
      </c>
      <c r="N179" s="101" t="s">
        <v>795</v>
      </c>
      <c r="O179" s="34">
        <v>44987</v>
      </c>
      <c r="P179" s="46" t="s">
        <v>424</v>
      </c>
      <c r="Q179" s="61">
        <f>S179/R179</f>
        <v>2.4479375</v>
      </c>
      <c r="R179" s="61">
        <v>160</v>
      </c>
      <c r="S179" s="61">
        <v>391.67</v>
      </c>
      <c r="T179" s="89">
        <v>45013</v>
      </c>
      <c r="U179" s="61"/>
      <c r="V179" s="61"/>
    </row>
    <row r="180" spans="1:22" ht="126">
      <c r="A180" s="20">
        <f t="shared" si="29"/>
        <v>156</v>
      </c>
      <c r="B180" s="39" t="s">
        <v>647</v>
      </c>
      <c r="C180" s="41" t="s">
        <v>158</v>
      </c>
      <c r="D180" s="40" t="s">
        <v>1075</v>
      </c>
      <c r="E180" s="24" t="s">
        <v>672</v>
      </c>
      <c r="F180" s="24" t="s">
        <v>909</v>
      </c>
      <c r="G180" s="28" t="s">
        <v>646</v>
      </c>
      <c r="H180" s="61">
        <f t="shared" si="38"/>
        <v>2.0902376497005988</v>
      </c>
      <c r="I180" s="61">
        <v>16032</v>
      </c>
      <c r="J180" s="61">
        <f>M180+0</f>
        <v>33510.69</v>
      </c>
      <c r="K180" s="61">
        <f t="shared" si="39"/>
        <v>2.0902376497005988</v>
      </c>
      <c r="L180" s="61">
        <v>16032</v>
      </c>
      <c r="M180" s="61">
        <v>33510.69</v>
      </c>
      <c r="N180" s="101" t="s">
        <v>794</v>
      </c>
      <c r="O180" s="34">
        <v>44986</v>
      </c>
      <c r="P180" s="46" t="s">
        <v>425</v>
      </c>
      <c r="Q180" s="61"/>
      <c r="R180" s="61">
        <v>16032</v>
      </c>
      <c r="S180" s="61"/>
      <c r="T180" s="61"/>
      <c r="U180" s="61" t="s">
        <v>913</v>
      </c>
      <c r="V180" s="61"/>
    </row>
    <row r="181" spans="1:22" ht="47.25">
      <c r="A181" s="20">
        <f t="shared" si="29"/>
        <v>157</v>
      </c>
      <c r="B181" s="39" t="s">
        <v>647</v>
      </c>
      <c r="C181" s="41" t="s">
        <v>159</v>
      </c>
      <c r="D181" s="40" t="s">
        <v>1075</v>
      </c>
      <c r="E181" s="24" t="s">
        <v>639</v>
      </c>
      <c r="F181" s="24" t="s">
        <v>915</v>
      </c>
      <c r="G181" s="28" t="s">
        <v>646</v>
      </c>
      <c r="H181" s="61">
        <f t="shared" si="38"/>
        <v>179.17</v>
      </c>
      <c r="I181" s="61">
        <f aca="true" t="shared" si="40" ref="I181:J193">L181+0</f>
        <v>1</v>
      </c>
      <c r="J181" s="61">
        <f t="shared" si="40"/>
        <v>179.17</v>
      </c>
      <c r="K181" s="61">
        <f t="shared" si="39"/>
        <v>179.17</v>
      </c>
      <c r="L181" s="61">
        <v>1</v>
      </c>
      <c r="M181" s="61">
        <v>179.17</v>
      </c>
      <c r="N181" s="101" t="s">
        <v>793</v>
      </c>
      <c r="O181" s="34">
        <v>44985</v>
      </c>
      <c r="P181" s="46" t="s">
        <v>426</v>
      </c>
      <c r="Q181" s="61">
        <f>S181/1</f>
        <v>179.165</v>
      </c>
      <c r="R181" s="61">
        <v>1</v>
      </c>
      <c r="S181" s="61">
        <v>179.165</v>
      </c>
      <c r="T181" s="89">
        <v>45005</v>
      </c>
      <c r="U181" s="61"/>
      <c r="V181" s="61"/>
    </row>
    <row r="182" spans="1:22" ht="47.25">
      <c r="A182" s="20">
        <f t="shared" si="29"/>
        <v>158</v>
      </c>
      <c r="B182" s="39" t="s">
        <v>647</v>
      </c>
      <c r="C182" s="41" t="s">
        <v>160</v>
      </c>
      <c r="D182" s="40" t="s">
        <v>1075</v>
      </c>
      <c r="E182" s="24" t="s">
        <v>672</v>
      </c>
      <c r="F182" s="24" t="s">
        <v>909</v>
      </c>
      <c r="G182" s="28" t="s">
        <v>646</v>
      </c>
      <c r="H182" s="61">
        <f t="shared" si="38"/>
        <v>404</v>
      </c>
      <c r="I182" s="61">
        <f t="shared" si="40"/>
        <v>1</v>
      </c>
      <c r="J182" s="61">
        <f t="shared" si="40"/>
        <v>404</v>
      </c>
      <c r="K182" s="61">
        <f t="shared" si="39"/>
        <v>404</v>
      </c>
      <c r="L182" s="61">
        <v>1</v>
      </c>
      <c r="M182" s="61">
        <v>404</v>
      </c>
      <c r="N182" s="101" t="s">
        <v>789</v>
      </c>
      <c r="O182" s="34">
        <v>44985</v>
      </c>
      <c r="P182" s="46" t="s">
        <v>427</v>
      </c>
      <c r="Q182" s="61">
        <f>S182/1</f>
        <v>404</v>
      </c>
      <c r="R182" s="61">
        <v>1</v>
      </c>
      <c r="S182" s="61">
        <v>404</v>
      </c>
      <c r="T182" s="89">
        <v>45007</v>
      </c>
      <c r="U182" s="61"/>
      <c r="V182" s="61"/>
    </row>
    <row r="183" spans="1:22" ht="63">
      <c r="A183" s="20">
        <f t="shared" si="29"/>
        <v>159</v>
      </c>
      <c r="B183" s="39" t="s">
        <v>570</v>
      </c>
      <c r="C183" s="41" t="s">
        <v>124</v>
      </c>
      <c r="D183" s="40" t="s">
        <v>1075</v>
      </c>
      <c r="E183" s="24" t="s">
        <v>672</v>
      </c>
      <c r="F183" s="24" t="s">
        <v>916</v>
      </c>
      <c r="G183" s="28" t="s">
        <v>917</v>
      </c>
      <c r="H183" s="61">
        <f t="shared" si="38"/>
        <v>2533.86</v>
      </c>
      <c r="I183" s="61">
        <f t="shared" si="40"/>
        <v>1</v>
      </c>
      <c r="J183" s="61">
        <f t="shared" si="40"/>
        <v>2533.86</v>
      </c>
      <c r="K183" s="61">
        <f t="shared" si="39"/>
        <v>2533.86</v>
      </c>
      <c r="L183" s="61">
        <v>1</v>
      </c>
      <c r="M183" s="61">
        <v>2533.86</v>
      </c>
      <c r="N183" s="100" t="s">
        <v>788</v>
      </c>
      <c r="O183" s="34">
        <v>44980</v>
      </c>
      <c r="P183" s="46" t="s">
        <v>428</v>
      </c>
      <c r="Q183" s="61"/>
      <c r="R183" s="61">
        <v>1</v>
      </c>
      <c r="S183" s="61"/>
      <c r="T183" s="61"/>
      <c r="U183" s="61" t="s">
        <v>913</v>
      </c>
      <c r="V183" s="61"/>
    </row>
    <row r="184" spans="1:22" ht="63">
      <c r="A184" s="20">
        <f t="shared" si="29"/>
        <v>160</v>
      </c>
      <c r="B184" s="39" t="s">
        <v>570</v>
      </c>
      <c r="C184" s="41" t="s">
        <v>125</v>
      </c>
      <c r="D184" s="40" t="s">
        <v>1075</v>
      </c>
      <c r="E184" s="24" t="s">
        <v>672</v>
      </c>
      <c r="F184" s="24" t="s">
        <v>916</v>
      </c>
      <c r="G184" s="28" t="s">
        <v>918</v>
      </c>
      <c r="H184" s="61">
        <f t="shared" si="38"/>
        <v>2666.26</v>
      </c>
      <c r="I184" s="61">
        <f t="shared" si="40"/>
        <v>1</v>
      </c>
      <c r="J184" s="61">
        <f t="shared" si="40"/>
        <v>2666.26</v>
      </c>
      <c r="K184" s="61">
        <f t="shared" si="39"/>
        <v>2666.26</v>
      </c>
      <c r="L184" s="61">
        <v>1</v>
      </c>
      <c r="M184" s="61">
        <v>2666.26</v>
      </c>
      <c r="N184" s="100" t="s">
        <v>787</v>
      </c>
      <c r="O184" s="34">
        <v>44980</v>
      </c>
      <c r="P184" s="46" t="s">
        <v>429</v>
      </c>
      <c r="Q184" s="61"/>
      <c r="R184" s="61">
        <v>1</v>
      </c>
      <c r="S184" s="61"/>
      <c r="T184" s="61"/>
      <c r="U184" s="61" t="s">
        <v>913</v>
      </c>
      <c r="V184" s="61"/>
    </row>
    <row r="185" spans="1:22" ht="78.75">
      <c r="A185" s="20">
        <f t="shared" si="29"/>
        <v>161</v>
      </c>
      <c r="B185" s="39" t="s">
        <v>570</v>
      </c>
      <c r="C185" s="41" t="s">
        <v>121</v>
      </c>
      <c r="D185" s="40" t="s">
        <v>1075</v>
      </c>
      <c r="E185" s="24" t="s">
        <v>672</v>
      </c>
      <c r="F185" s="24" t="s">
        <v>916</v>
      </c>
      <c r="G185" s="28" t="s">
        <v>917</v>
      </c>
      <c r="H185" s="61">
        <f t="shared" si="38"/>
        <v>63447.7367</v>
      </c>
      <c r="I185" s="61">
        <f t="shared" si="40"/>
        <v>1</v>
      </c>
      <c r="J185" s="61">
        <f t="shared" si="40"/>
        <v>63447.7367</v>
      </c>
      <c r="K185" s="61">
        <f t="shared" si="39"/>
        <v>63447.7367</v>
      </c>
      <c r="L185" s="61">
        <v>1</v>
      </c>
      <c r="M185" s="61">
        <v>63447.7367</v>
      </c>
      <c r="N185" s="101" t="s">
        <v>786</v>
      </c>
      <c r="O185" s="34">
        <v>44980</v>
      </c>
      <c r="P185" s="46" t="s">
        <v>430</v>
      </c>
      <c r="Q185" s="61"/>
      <c r="R185" s="61">
        <v>1</v>
      </c>
      <c r="S185" s="61"/>
      <c r="T185" s="61"/>
      <c r="U185" s="61" t="s">
        <v>913</v>
      </c>
      <c r="V185" s="61"/>
    </row>
    <row r="186" spans="1:22" ht="141.75">
      <c r="A186" s="20">
        <f t="shared" si="29"/>
        <v>162</v>
      </c>
      <c r="B186" s="39" t="s">
        <v>570</v>
      </c>
      <c r="C186" s="41" t="s">
        <v>162</v>
      </c>
      <c r="D186" s="40" t="s">
        <v>1075</v>
      </c>
      <c r="E186" s="24" t="s">
        <v>672</v>
      </c>
      <c r="F186" s="24" t="s">
        <v>919</v>
      </c>
      <c r="G186" s="28" t="s">
        <v>917</v>
      </c>
      <c r="H186" s="61">
        <f t="shared" si="38"/>
        <v>1177.57796</v>
      </c>
      <c r="I186" s="61">
        <f t="shared" si="40"/>
        <v>25</v>
      </c>
      <c r="J186" s="61">
        <f t="shared" si="40"/>
        <v>29439.449</v>
      </c>
      <c r="K186" s="61">
        <f t="shared" si="39"/>
        <v>1177.57796</v>
      </c>
      <c r="L186" s="61">
        <v>25</v>
      </c>
      <c r="M186" s="61">
        <v>29439.449</v>
      </c>
      <c r="N186" s="101" t="s">
        <v>786</v>
      </c>
      <c r="O186" s="34">
        <v>44979</v>
      </c>
      <c r="P186" s="46" t="s">
        <v>431</v>
      </c>
      <c r="Q186" s="61">
        <f>S186/R186</f>
        <v>1177.3696</v>
      </c>
      <c r="R186" s="61">
        <v>25</v>
      </c>
      <c r="S186" s="61">
        <v>29434.24</v>
      </c>
      <c r="T186" s="89">
        <v>45015</v>
      </c>
      <c r="U186" s="61"/>
      <c r="V186" s="61"/>
    </row>
    <row r="187" spans="1:22" ht="63">
      <c r="A187" s="20">
        <f t="shared" si="29"/>
        <v>163</v>
      </c>
      <c r="B187" s="39" t="s">
        <v>570</v>
      </c>
      <c r="C187" s="41" t="s">
        <v>163</v>
      </c>
      <c r="D187" s="40" t="s">
        <v>1075</v>
      </c>
      <c r="E187" s="24" t="s">
        <v>672</v>
      </c>
      <c r="F187" s="24" t="s">
        <v>919</v>
      </c>
      <c r="G187" s="28" t="s">
        <v>920</v>
      </c>
      <c r="H187" s="61">
        <f t="shared" si="38"/>
        <v>889.848</v>
      </c>
      <c r="I187" s="61">
        <f t="shared" si="40"/>
        <v>5</v>
      </c>
      <c r="J187" s="61">
        <f t="shared" si="40"/>
        <v>4449.24</v>
      </c>
      <c r="K187" s="61">
        <f t="shared" si="39"/>
        <v>889.848</v>
      </c>
      <c r="L187" s="61">
        <v>5</v>
      </c>
      <c r="M187" s="61">
        <v>4449.24</v>
      </c>
      <c r="N187" s="101" t="s">
        <v>785</v>
      </c>
      <c r="O187" s="34">
        <v>44979</v>
      </c>
      <c r="P187" s="46" t="s">
        <v>432</v>
      </c>
      <c r="Q187" s="61">
        <f>S187/R187</f>
        <v>889.848</v>
      </c>
      <c r="R187" s="61">
        <v>5</v>
      </c>
      <c r="S187" s="61">
        <v>4449.24</v>
      </c>
      <c r="T187" s="89">
        <v>45016</v>
      </c>
      <c r="U187" s="61"/>
      <c r="V187" s="61"/>
    </row>
    <row r="188" spans="1:22" ht="94.5">
      <c r="A188" s="20">
        <f t="shared" si="29"/>
        <v>164</v>
      </c>
      <c r="B188" s="39" t="s">
        <v>570</v>
      </c>
      <c r="C188" s="41" t="s">
        <v>164</v>
      </c>
      <c r="D188" s="40" t="s">
        <v>1075</v>
      </c>
      <c r="E188" s="24" t="s">
        <v>672</v>
      </c>
      <c r="F188" s="24" t="s">
        <v>919</v>
      </c>
      <c r="G188" s="28" t="s">
        <v>917</v>
      </c>
      <c r="H188" s="61">
        <f t="shared" si="38"/>
        <v>1288.4688888888888</v>
      </c>
      <c r="I188" s="61">
        <f t="shared" si="40"/>
        <v>9</v>
      </c>
      <c r="J188" s="61">
        <f t="shared" si="40"/>
        <v>11596.22</v>
      </c>
      <c r="K188" s="61">
        <f t="shared" si="39"/>
        <v>1288.4688888888888</v>
      </c>
      <c r="L188" s="61">
        <v>9</v>
      </c>
      <c r="M188" s="61">
        <v>11596.22</v>
      </c>
      <c r="N188" s="101" t="s">
        <v>784</v>
      </c>
      <c r="O188" s="34">
        <v>44979</v>
      </c>
      <c r="P188" s="46" t="s">
        <v>433</v>
      </c>
      <c r="Q188" s="61">
        <f>S188/R188</f>
        <v>1288.4688888888888</v>
      </c>
      <c r="R188" s="61">
        <v>9</v>
      </c>
      <c r="S188" s="61">
        <v>11596.22</v>
      </c>
      <c r="T188" s="89">
        <v>45013</v>
      </c>
      <c r="U188" s="61"/>
      <c r="V188" s="61"/>
    </row>
    <row r="189" spans="1:22" ht="47.25">
      <c r="A189" s="20">
        <f t="shared" si="29"/>
        <v>165</v>
      </c>
      <c r="B189" s="39" t="s">
        <v>570</v>
      </c>
      <c r="C189" s="41" t="s">
        <v>165</v>
      </c>
      <c r="D189" s="40" t="s">
        <v>1075</v>
      </c>
      <c r="E189" s="24" t="s">
        <v>672</v>
      </c>
      <c r="F189" s="24" t="s">
        <v>921</v>
      </c>
      <c r="G189" s="28" t="s">
        <v>570</v>
      </c>
      <c r="H189" s="61">
        <f t="shared" si="38"/>
        <v>341.60125</v>
      </c>
      <c r="I189" s="61">
        <f t="shared" si="40"/>
        <v>32</v>
      </c>
      <c r="J189" s="61">
        <f t="shared" si="40"/>
        <v>10931.24</v>
      </c>
      <c r="K189" s="61">
        <f t="shared" si="39"/>
        <v>341.60125</v>
      </c>
      <c r="L189" s="61">
        <v>32</v>
      </c>
      <c r="M189" s="61">
        <v>10931.24</v>
      </c>
      <c r="N189" s="101" t="s">
        <v>783</v>
      </c>
      <c r="O189" s="34">
        <v>44979</v>
      </c>
      <c r="P189" s="46" t="s">
        <v>434</v>
      </c>
      <c r="Q189" s="61">
        <f>S189/R189</f>
        <v>341.60125</v>
      </c>
      <c r="R189" s="61">
        <v>32</v>
      </c>
      <c r="S189" s="61">
        <v>10931.24</v>
      </c>
      <c r="T189" s="89">
        <v>45016</v>
      </c>
      <c r="U189" s="61"/>
      <c r="V189" s="61"/>
    </row>
    <row r="190" spans="1:22" ht="47.25">
      <c r="A190" s="20">
        <f t="shared" si="29"/>
        <v>166</v>
      </c>
      <c r="B190" s="39" t="s">
        <v>570</v>
      </c>
      <c r="C190" s="41" t="s">
        <v>166</v>
      </c>
      <c r="D190" s="40" t="s">
        <v>1075</v>
      </c>
      <c r="E190" s="24" t="s">
        <v>672</v>
      </c>
      <c r="F190" s="24" t="s">
        <v>921</v>
      </c>
      <c r="G190" s="28" t="s">
        <v>570</v>
      </c>
      <c r="H190" s="61">
        <f t="shared" si="38"/>
        <v>360.70000000000005</v>
      </c>
      <c r="I190" s="61">
        <v>18</v>
      </c>
      <c r="J190" s="61">
        <f t="shared" si="40"/>
        <v>6492.6</v>
      </c>
      <c r="K190" s="61">
        <f t="shared" si="39"/>
        <v>360.70000000000005</v>
      </c>
      <c r="L190" s="61">
        <v>18</v>
      </c>
      <c r="M190" s="61">
        <v>6492.6</v>
      </c>
      <c r="N190" s="101" t="s">
        <v>782</v>
      </c>
      <c r="O190" s="34">
        <v>44979</v>
      </c>
      <c r="P190" s="46" t="s">
        <v>435</v>
      </c>
      <c r="Q190" s="61"/>
      <c r="R190" s="61">
        <v>18</v>
      </c>
      <c r="S190" s="61"/>
      <c r="T190" s="61"/>
      <c r="U190" s="100" t="s">
        <v>558</v>
      </c>
      <c r="V190" s="61"/>
    </row>
    <row r="191" spans="1:22" ht="94.5">
      <c r="A191" s="20">
        <f t="shared" si="29"/>
        <v>167</v>
      </c>
      <c r="B191" s="39" t="s">
        <v>647</v>
      </c>
      <c r="C191" s="41" t="s">
        <v>168</v>
      </c>
      <c r="D191" s="40" t="s">
        <v>1075</v>
      </c>
      <c r="E191" s="24" t="s">
        <v>672</v>
      </c>
      <c r="F191" s="24" t="s">
        <v>923</v>
      </c>
      <c r="G191" s="28" t="s">
        <v>646</v>
      </c>
      <c r="H191" s="61">
        <f t="shared" si="38"/>
        <v>7.08235294117647</v>
      </c>
      <c r="I191" s="61">
        <f t="shared" si="40"/>
        <v>85</v>
      </c>
      <c r="J191" s="61">
        <f t="shared" si="40"/>
        <v>602</v>
      </c>
      <c r="K191" s="61">
        <f t="shared" si="39"/>
        <v>7.08235294117647</v>
      </c>
      <c r="L191" s="61">
        <v>85</v>
      </c>
      <c r="M191" s="61">
        <v>602</v>
      </c>
      <c r="N191" s="101" t="s">
        <v>781</v>
      </c>
      <c r="O191" s="34">
        <v>44978</v>
      </c>
      <c r="P191" s="46" t="s">
        <v>436</v>
      </c>
      <c r="Q191" s="61"/>
      <c r="R191" s="61">
        <v>85</v>
      </c>
      <c r="S191" s="61"/>
      <c r="T191" s="61"/>
      <c r="U191" s="100" t="s">
        <v>558</v>
      </c>
      <c r="V191" s="61"/>
    </row>
    <row r="192" spans="1:22" ht="47.25">
      <c r="A192" s="20">
        <f t="shared" si="29"/>
        <v>168</v>
      </c>
      <c r="B192" s="39" t="s">
        <v>570</v>
      </c>
      <c r="C192" s="41" t="s">
        <v>169</v>
      </c>
      <c r="D192" s="40" t="s">
        <v>1075</v>
      </c>
      <c r="E192" s="24" t="s">
        <v>672</v>
      </c>
      <c r="F192" s="24" t="s">
        <v>921</v>
      </c>
      <c r="G192" s="28" t="s">
        <v>683</v>
      </c>
      <c r="H192" s="61">
        <f t="shared" si="38"/>
        <v>215.86</v>
      </c>
      <c r="I192" s="61">
        <f t="shared" si="40"/>
        <v>50</v>
      </c>
      <c r="J192" s="61">
        <f t="shared" si="40"/>
        <v>10793</v>
      </c>
      <c r="K192" s="61">
        <f t="shared" si="39"/>
        <v>215.86</v>
      </c>
      <c r="L192" s="61">
        <v>50</v>
      </c>
      <c r="M192" s="61">
        <v>10793</v>
      </c>
      <c r="N192" s="101" t="s">
        <v>780</v>
      </c>
      <c r="O192" s="34">
        <v>44978</v>
      </c>
      <c r="P192" s="46" t="s">
        <v>437</v>
      </c>
      <c r="Q192" s="61"/>
      <c r="R192" s="61">
        <v>50</v>
      </c>
      <c r="S192" s="61"/>
      <c r="T192" s="61"/>
      <c r="U192" s="100" t="s">
        <v>558</v>
      </c>
      <c r="V192" s="61"/>
    </row>
    <row r="193" spans="1:22" ht="47.25">
      <c r="A193" s="20">
        <f t="shared" si="29"/>
        <v>169</v>
      </c>
      <c r="B193" s="39" t="s">
        <v>570</v>
      </c>
      <c r="C193" s="41" t="s">
        <v>170</v>
      </c>
      <c r="D193" s="40" t="s">
        <v>1075</v>
      </c>
      <c r="E193" s="24" t="s">
        <v>672</v>
      </c>
      <c r="F193" s="24" t="s">
        <v>921</v>
      </c>
      <c r="G193" s="28" t="s">
        <v>683</v>
      </c>
      <c r="H193" s="61">
        <f t="shared" si="38"/>
        <v>182.17294117647057</v>
      </c>
      <c r="I193" s="61">
        <f t="shared" si="40"/>
        <v>51</v>
      </c>
      <c r="J193" s="61">
        <f t="shared" si="40"/>
        <v>9290.82</v>
      </c>
      <c r="K193" s="61">
        <f t="shared" si="39"/>
        <v>182.17294117647057</v>
      </c>
      <c r="L193" s="61">
        <v>51</v>
      </c>
      <c r="M193" s="61">
        <v>9290.82</v>
      </c>
      <c r="N193" s="101" t="s">
        <v>779</v>
      </c>
      <c r="O193" s="34">
        <v>44978</v>
      </c>
      <c r="P193" s="46" t="s">
        <v>438</v>
      </c>
      <c r="Q193" s="61"/>
      <c r="R193" s="61">
        <v>51</v>
      </c>
      <c r="S193" s="61"/>
      <c r="T193" s="61"/>
      <c r="U193" s="100" t="s">
        <v>558</v>
      </c>
      <c r="V193" s="61"/>
    </row>
    <row r="194" spans="1:22" ht="47.25">
      <c r="A194" s="20">
        <f t="shared" si="29"/>
        <v>170</v>
      </c>
      <c r="B194" s="39" t="s">
        <v>570</v>
      </c>
      <c r="C194" s="41" t="s">
        <v>171</v>
      </c>
      <c r="D194" s="40" t="s">
        <v>1075</v>
      </c>
      <c r="E194" s="24" t="s">
        <v>672</v>
      </c>
      <c r="F194" s="24" t="s">
        <v>921</v>
      </c>
      <c r="G194" s="28" t="s">
        <v>646</v>
      </c>
      <c r="H194" s="61">
        <f t="shared" si="38"/>
        <v>271.17</v>
      </c>
      <c r="I194" s="61">
        <v>13</v>
      </c>
      <c r="J194" s="61">
        <f>M194+0</f>
        <v>3525.21</v>
      </c>
      <c r="K194" s="61">
        <f t="shared" si="39"/>
        <v>271.17</v>
      </c>
      <c r="L194" s="61">
        <v>13</v>
      </c>
      <c r="M194" s="61">
        <v>3525.21</v>
      </c>
      <c r="N194" s="101" t="s">
        <v>778</v>
      </c>
      <c r="O194" s="34">
        <v>44978</v>
      </c>
      <c r="P194" s="46" t="s">
        <v>439</v>
      </c>
      <c r="Q194" s="61"/>
      <c r="R194" s="61">
        <v>13</v>
      </c>
      <c r="S194" s="61"/>
      <c r="T194" s="61"/>
      <c r="U194" s="100" t="s">
        <v>558</v>
      </c>
      <c r="V194" s="61"/>
    </row>
    <row r="195" spans="1:22" ht="47.25">
      <c r="A195" s="20">
        <f t="shared" si="29"/>
        <v>171</v>
      </c>
      <c r="B195" s="39" t="s">
        <v>647</v>
      </c>
      <c r="C195" s="41" t="s">
        <v>172</v>
      </c>
      <c r="D195" s="40" t="s">
        <v>1075</v>
      </c>
      <c r="E195" s="24" t="s">
        <v>639</v>
      </c>
      <c r="F195" s="24" t="s">
        <v>924</v>
      </c>
      <c r="G195" s="28" t="s">
        <v>646</v>
      </c>
      <c r="H195" s="61">
        <f t="shared" si="38"/>
        <v>8.54165</v>
      </c>
      <c r="I195" s="61">
        <v>20</v>
      </c>
      <c r="J195" s="61">
        <f>M195+0</f>
        <v>170.833</v>
      </c>
      <c r="K195" s="61">
        <f t="shared" si="39"/>
        <v>8.54165</v>
      </c>
      <c r="L195" s="61">
        <v>20</v>
      </c>
      <c r="M195" s="61">
        <v>170.833</v>
      </c>
      <c r="N195" s="101" t="s">
        <v>777</v>
      </c>
      <c r="O195" s="34">
        <v>45005</v>
      </c>
      <c r="P195" s="46" t="s">
        <v>440</v>
      </c>
      <c r="Q195" s="61"/>
      <c r="R195" s="61"/>
      <c r="S195" s="61"/>
      <c r="T195" s="61"/>
      <c r="U195" s="100" t="s">
        <v>558</v>
      </c>
      <c r="V195" s="61"/>
    </row>
    <row r="196" spans="1:22" ht="47.25">
      <c r="A196" s="20">
        <f t="shared" si="29"/>
        <v>172</v>
      </c>
      <c r="B196" s="39" t="s">
        <v>570</v>
      </c>
      <c r="C196" s="41" t="s">
        <v>173</v>
      </c>
      <c r="D196" s="40" t="s">
        <v>1075</v>
      </c>
      <c r="E196" s="24" t="s">
        <v>672</v>
      </c>
      <c r="F196" s="24" t="s">
        <v>925</v>
      </c>
      <c r="G196" s="28" t="s">
        <v>646</v>
      </c>
      <c r="H196" s="61">
        <f t="shared" si="38"/>
        <v>2893.123</v>
      </c>
      <c r="I196" s="61">
        <v>1</v>
      </c>
      <c r="J196" s="61">
        <f aca="true" t="shared" si="41" ref="J196:J248">M196+0</f>
        <v>2893.123</v>
      </c>
      <c r="K196" s="61">
        <f>M196/L196</f>
        <v>2893.123</v>
      </c>
      <c r="L196" s="61">
        <v>1</v>
      </c>
      <c r="M196" s="61">
        <v>2893.123</v>
      </c>
      <c r="N196" s="101" t="s">
        <v>776</v>
      </c>
      <c r="O196" s="34">
        <v>44977</v>
      </c>
      <c r="P196" s="46" t="s">
        <v>441</v>
      </c>
      <c r="Q196" s="61">
        <f>S196/R196</f>
        <v>2891.67</v>
      </c>
      <c r="R196" s="61">
        <v>1</v>
      </c>
      <c r="S196" s="61">
        <v>2891.67</v>
      </c>
      <c r="T196" s="89">
        <v>45379</v>
      </c>
      <c r="U196" s="61"/>
      <c r="V196" s="61"/>
    </row>
    <row r="197" spans="1:22" ht="47.25">
      <c r="A197" s="20">
        <f t="shared" si="29"/>
        <v>173</v>
      </c>
      <c r="B197" s="39" t="s">
        <v>570</v>
      </c>
      <c r="C197" s="41" t="s">
        <v>174</v>
      </c>
      <c r="D197" s="40" t="s">
        <v>1075</v>
      </c>
      <c r="E197" s="24" t="s">
        <v>672</v>
      </c>
      <c r="F197" s="24" t="s">
        <v>921</v>
      </c>
      <c r="G197" s="28" t="s">
        <v>646</v>
      </c>
      <c r="H197" s="61">
        <f t="shared" si="38"/>
        <v>726.1400625</v>
      </c>
      <c r="I197" s="61">
        <v>64</v>
      </c>
      <c r="J197" s="61">
        <f t="shared" si="41"/>
        <v>46472.964</v>
      </c>
      <c r="K197" s="61">
        <f aca="true" t="shared" si="42" ref="K197:K246">M197/L197</f>
        <v>726.1400625</v>
      </c>
      <c r="L197" s="61">
        <v>64</v>
      </c>
      <c r="M197" s="61">
        <v>46472.964</v>
      </c>
      <c r="N197" s="101" t="s">
        <v>775</v>
      </c>
      <c r="O197" s="34">
        <v>44977</v>
      </c>
      <c r="P197" s="46" t="s">
        <v>442</v>
      </c>
      <c r="Q197" s="61"/>
      <c r="R197" s="61">
        <f>L197+0</f>
        <v>64</v>
      </c>
      <c r="S197" s="61"/>
      <c r="T197" s="61"/>
      <c r="U197" s="100" t="s">
        <v>558</v>
      </c>
      <c r="V197" s="61"/>
    </row>
    <row r="198" spans="1:22" ht="47.25">
      <c r="A198" s="20">
        <f t="shared" si="29"/>
        <v>174</v>
      </c>
      <c r="B198" s="39" t="s">
        <v>570</v>
      </c>
      <c r="C198" s="41" t="s">
        <v>175</v>
      </c>
      <c r="D198" s="40" t="s">
        <v>1075</v>
      </c>
      <c r="E198" s="24" t="s">
        <v>672</v>
      </c>
      <c r="F198" s="24" t="s">
        <v>926</v>
      </c>
      <c r="G198" s="28" t="s">
        <v>683</v>
      </c>
      <c r="H198" s="61">
        <f t="shared" si="38"/>
        <v>1744.994375</v>
      </c>
      <c r="I198" s="61">
        <v>32</v>
      </c>
      <c r="J198" s="61">
        <f t="shared" si="41"/>
        <v>55839.82</v>
      </c>
      <c r="K198" s="61">
        <f t="shared" si="42"/>
        <v>1744.994375</v>
      </c>
      <c r="L198" s="61">
        <v>32</v>
      </c>
      <c r="M198" s="61">
        <v>55839.82</v>
      </c>
      <c r="N198" s="101" t="s">
        <v>774</v>
      </c>
      <c r="O198" s="34">
        <v>44974</v>
      </c>
      <c r="P198" s="46" t="s">
        <v>443</v>
      </c>
      <c r="Q198" s="61">
        <f>S198/R198</f>
        <v>1682.4946875</v>
      </c>
      <c r="R198" s="61">
        <v>32</v>
      </c>
      <c r="S198" s="61">
        <v>53839.83</v>
      </c>
      <c r="T198" s="89">
        <v>45015</v>
      </c>
      <c r="U198" s="61"/>
      <c r="V198" s="61"/>
    </row>
    <row r="199" spans="1:22" ht="63">
      <c r="A199" s="20">
        <f t="shared" si="29"/>
        <v>175</v>
      </c>
      <c r="B199" s="39" t="s">
        <v>647</v>
      </c>
      <c r="C199" s="41" t="s">
        <v>176</v>
      </c>
      <c r="D199" s="40" t="s">
        <v>1075</v>
      </c>
      <c r="E199" s="24" t="s">
        <v>672</v>
      </c>
      <c r="F199" s="24" t="s">
        <v>927</v>
      </c>
      <c r="G199" s="28" t="s">
        <v>646</v>
      </c>
      <c r="H199" s="61">
        <f t="shared" si="38"/>
        <v>1614.5525</v>
      </c>
      <c r="I199" s="61">
        <v>4</v>
      </c>
      <c r="J199" s="61">
        <f t="shared" si="41"/>
        <v>6458.21</v>
      </c>
      <c r="K199" s="61">
        <f t="shared" si="42"/>
        <v>1614.5525</v>
      </c>
      <c r="L199" s="61">
        <v>4</v>
      </c>
      <c r="M199" s="61">
        <v>6458.21</v>
      </c>
      <c r="N199" s="101" t="s">
        <v>773</v>
      </c>
      <c r="O199" s="34">
        <v>44974</v>
      </c>
      <c r="P199" s="46" t="s">
        <v>444</v>
      </c>
      <c r="Q199" s="104">
        <f>S199/R199</f>
        <v>1350</v>
      </c>
      <c r="R199" s="104">
        <v>4</v>
      </c>
      <c r="S199" s="104">
        <v>5400</v>
      </c>
      <c r="T199" s="105">
        <v>45000</v>
      </c>
      <c r="U199" s="61"/>
      <c r="V199" s="61"/>
    </row>
    <row r="200" spans="1:22" ht="47.25">
      <c r="A200" s="20">
        <f t="shared" si="29"/>
        <v>176</v>
      </c>
      <c r="B200" s="39" t="s">
        <v>570</v>
      </c>
      <c r="C200" s="41" t="s">
        <v>177</v>
      </c>
      <c r="D200" s="40" t="s">
        <v>1075</v>
      </c>
      <c r="E200" s="24" t="s">
        <v>672</v>
      </c>
      <c r="F200" s="24" t="s">
        <v>921</v>
      </c>
      <c r="G200" s="28" t="s">
        <v>570</v>
      </c>
      <c r="H200" s="61">
        <f t="shared" si="38"/>
        <v>3350.62</v>
      </c>
      <c r="I200" s="61">
        <v>1</v>
      </c>
      <c r="J200" s="61">
        <f t="shared" si="41"/>
        <v>3350.62</v>
      </c>
      <c r="K200" s="61">
        <f t="shared" si="42"/>
        <v>3350.62</v>
      </c>
      <c r="L200" s="61">
        <v>1</v>
      </c>
      <c r="M200" s="61">
        <v>3350.62</v>
      </c>
      <c r="N200" s="101" t="s">
        <v>772</v>
      </c>
      <c r="O200" s="34">
        <v>44973</v>
      </c>
      <c r="P200" s="46" t="s">
        <v>445</v>
      </c>
      <c r="Q200" s="61"/>
      <c r="R200" s="61">
        <f aca="true" t="shared" si="43" ref="R200:R249">L200+0</f>
        <v>1</v>
      </c>
      <c r="S200" s="61"/>
      <c r="T200" s="61"/>
      <c r="U200" s="100" t="s">
        <v>558</v>
      </c>
      <c r="V200" s="61"/>
    </row>
    <row r="201" spans="1:22" ht="63">
      <c r="A201" s="20">
        <f t="shared" si="29"/>
        <v>177</v>
      </c>
      <c r="B201" s="39" t="s">
        <v>647</v>
      </c>
      <c r="C201" s="41" t="s">
        <v>178</v>
      </c>
      <c r="D201" s="40" t="s">
        <v>1075</v>
      </c>
      <c r="E201" s="24" t="s">
        <v>672</v>
      </c>
      <c r="F201" s="24" t="s">
        <v>928</v>
      </c>
      <c r="G201" s="28" t="s">
        <v>646</v>
      </c>
      <c r="H201" s="61">
        <f t="shared" si="38"/>
        <v>14.507692307692308</v>
      </c>
      <c r="I201" s="61">
        <v>13</v>
      </c>
      <c r="J201" s="61">
        <f t="shared" si="41"/>
        <v>188.6</v>
      </c>
      <c r="K201" s="61">
        <f t="shared" si="42"/>
        <v>14.507692307692308</v>
      </c>
      <c r="L201" s="61">
        <v>13</v>
      </c>
      <c r="M201" s="61">
        <v>188.6</v>
      </c>
      <c r="N201" s="101" t="s">
        <v>771</v>
      </c>
      <c r="O201" s="34">
        <v>44973</v>
      </c>
      <c r="P201" s="46" t="s">
        <v>446</v>
      </c>
      <c r="Q201" s="61"/>
      <c r="R201" s="61">
        <f t="shared" si="43"/>
        <v>13</v>
      </c>
      <c r="S201" s="61"/>
      <c r="T201" s="61"/>
      <c r="U201" s="100" t="s">
        <v>922</v>
      </c>
      <c r="V201" s="100" t="s">
        <v>1074</v>
      </c>
    </row>
    <row r="202" spans="1:22" ht="63">
      <c r="A202" s="20">
        <f t="shared" si="29"/>
        <v>178</v>
      </c>
      <c r="B202" s="39" t="s">
        <v>647</v>
      </c>
      <c r="C202" s="41" t="s">
        <v>179</v>
      </c>
      <c r="D202" s="40" t="s">
        <v>1075</v>
      </c>
      <c r="E202" s="24" t="s">
        <v>672</v>
      </c>
      <c r="F202" s="24" t="s">
        <v>928</v>
      </c>
      <c r="G202" s="28" t="s">
        <v>646</v>
      </c>
      <c r="H202" s="61">
        <f t="shared" si="38"/>
        <v>20.3775</v>
      </c>
      <c r="I202" s="61">
        <v>10</v>
      </c>
      <c r="J202" s="61">
        <f t="shared" si="41"/>
        <v>203.775</v>
      </c>
      <c r="K202" s="61">
        <f t="shared" si="42"/>
        <v>20.3775</v>
      </c>
      <c r="L202" s="61">
        <v>10</v>
      </c>
      <c r="M202" s="61">
        <v>203.775</v>
      </c>
      <c r="N202" s="101" t="s">
        <v>770</v>
      </c>
      <c r="O202" s="34">
        <v>44973</v>
      </c>
      <c r="P202" s="46" t="s">
        <v>447</v>
      </c>
      <c r="Q202" s="61">
        <f>S202/R202</f>
        <v>18.2</v>
      </c>
      <c r="R202" s="61">
        <f t="shared" si="43"/>
        <v>10</v>
      </c>
      <c r="S202" s="61">
        <v>182</v>
      </c>
      <c r="T202" s="89">
        <v>44998</v>
      </c>
      <c r="U202" s="61"/>
      <c r="V202" s="61"/>
    </row>
    <row r="203" spans="1:22" ht="63">
      <c r="A203" s="20">
        <f t="shared" si="29"/>
        <v>179</v>
      </c>
      <c r="B203" s="39" t="s">
        <v>647</v>
      </c>
      <c r="C203" s="41" t="s">
        <v>180</v>
      </c>
      <c r="D203" s="40" t="s">
        <v>1075</v>
      </c>
      <c r="E203" s="24" t="s">
        <v>672</v>
      </c>
      <c r="F203" s="24" t="s">
        <v>928</v>
      </c>
      <c r="G203" s="28" t="s">
        <v>646</v>
      </c>
      <c r="H203" s="61">
        <f t="shared" si="38"/>
        <v>36.4</v>
      </c>
      <c r="I203" s="61">
        <v>5</v>
      </c>
      <c r="J203" s="61">
        <f t="shared" si="41"/>
        <v>182</v>
      </c>
      <c r="K203" s="61">
        <f t="shared" si="42"/>
        <v>36.4</v>
      </c>
      <c r="L203" s="61">
        <v>5</v>
      </c>
      <c r="M203" s="61">
        <v>182</v>
      </c>
      <c r="N203" s="101" t="s">
        <v>769</v>
      </c>
      <c r="O203" s="34">
        <v>44973</v>
      </c>
      <c r="P203" s="46" t="s">
        <v>448</v>
      </c>
      <c r="Q203" s="61"/>
      <c r="R203" s="61">
        <f t="shared" si="43"/>
        <v>5</v>
      </c>
      <c r="S203" s="61"/>
      <c r="T203" s="61"/>
      <c r="U203" s="100" t="s">
        <v>558</v>
      </c>
      <c r="V203" s="61"/>
    </row>
    <row r="204" spans="1:22" ht="63">
      <c r="A204" s="20">
        <f t="shared" si="29"/>
        <v>180</v>
      </c>
      <c r="B204" s="39" t="s">
        <v>647</v>
      </c>
      <c r="C204" s="41" t="s">
        <v>181</v>
      </c>
      <c r="D204" s="40" t="s">
        <v>1075</v>
      </c>
      <c r="E204" s="24" t="s">
        <v>672</v>
      </c>
      <c r="F204" s="24" t="s">
        <v>928</v>
      </c>
      <c r="G204" s="28" t="s">
        <v>646</v>
      </c>
      <c r="H204" s="61">
        <f t="shared" si="38"/>
        <v>41.665</v>
      </c>
      <c r="I204" s="61">
        <v>2</v>
      </c>
      <c r="J204" s="61">
        <f t="shared" si="41"/>
        <v>83.33</v>
      </c>
      <c r="K204" s="61">
        <f t="shared" si="42"/>
        <v>41.665</v>
      </c>
      <c r="L204" s="61">
        <v>2</v>
      </c>
      <c r="M204" s="61">
        <v>83.33</v>
      </c>
      <c r="N204" s="101" t="s">
        <v>768</v>
      </c>
      <c r="O204" s="34">
        <v>44973</v>
      </c>
      <c r="P204" s="46" t="s">
        <v>449</v>
      </c>
      <c r="Q204" s="61"/>
      <c r="R204" s="61">
        <f t="shared" si="43"/>
        <v>2</v>
      </c>
      <c r="S204" s="61"/>
      <c r="T204" s="61"/>
      <c r="U204" s="100" t="s">
        <v>558</v>
      </c>
      <c r="V204" s="61"/>
    </row>
    <row r="205" spans="1:22" ht="47.25">
      <c r="A205" s="20">
        <f t="shared" si="29"/>
        <v>181</v>
      </c>
      <c r="B205" s="39" t="s">
        <v>570</v>
      </c>
      <c r="C205" s="41" t="s">
        <v>182</v>
      </c>
      <c r="D205" s="40" t="s">
        <v>1075</v>
      </c>
      <c r="E205" s="24" t="s">
        <v>672</v>
      </c>
      <c r="F205" s="24" t="s">
        <v>929</v>
      </c>
      <c r="G205" s="28" t="s">
        <v>683</v>
      </c>
      <c r="H205" s="61">
        <f t="shared" si="38"/>
        <v>5216.793956043956</v>
      </c>
      <c r="I205" s="61">
        <v>1.82</v>
      </c>
      <c r="J205" s="61">
        <f t="shared" si="41"/>
        <v>9494.565</v>
      </c>
      <c r="K205" s="61">
        <f t="shared" si="42"/>
        <v>5216.793956043956</v>
      </c>
      <c r="L205" s="61">
        <v>1.82</v>
      </c>
      <c r="M205" s="61">
        <v>9494.565</v>
      </c>
      <c r="N205" s="101" t="s">
        <v>767</v>
      </c>
      <c r="O205" s="34">
        <v>44973</v>
      </c>
      <c r="P205" s="46" t="s">
        <v>450</v>
      </c>
      <c r="Q205" s="61">
        <f>S205/R205</f>
        <v>5193.9</v>
      </c>
      <c r="R205" s="61">
        <f t="shared" si="43"/>
        <v>1.82</v>
      </c>
      <c r="S205" s="61">
        <v>9452.898</v>
      </c>
      <c r="T205" s="89">
        <v>45013</v>
      </c>
      <c r="U205" s="61"/>
      <c r="V205" s="61"/>
    </row>
    <row r="206" spans="1:22" ht="47.25">
      <c r="A206" s="20">
        <f t="shared" si="29"/>
        <v>182</v>
      </c>
      <c r="B206" s="39" t="s">
        <v>570</v>
      </c>
      <c r="C206" s="41" t="s">
        <v>183</v>
      </c>
      <c r="D206" s="40" t="s">
        <v>1075</v>
      </c>
      <c r="E206" s="24" t="s">
        <v>672</v>
      </c>
      <c r="F206" s="24" t="s">
        <v>929</v>
      </c>
      <c r="G206" s="28" t="s">
        <v>683</v>
      </c>
      <c r="H206" s="61">
        <f t="shared" si="38"/>
        <v>42.788328125</v>
      </c>
      <c r="I206" s="61">
        <v>64</v>
      </c>
      <c r="J206" s="61">
        <f t="shared" si="41"/>
        <v>2738.453</v>
      </c>
      <c r="K206" s="61">
        <f t="shared" si="42"/>
        <v>42.788328125</v>
      </c>
      <c r="L206" s="61">
        <v>64</v>
      </c>
      <c r="M206" s="61">
        <v>2738.453</v>
      </c>
      <c r="N206" s="101" t="s">
        <v>766</v>
      </c>
      <c r="O206" s="34">
        <v>44973</v>
      </c>
      <c r="P206" s="46" t="s">
        <v>451</v>
      </c>
      <c r="Q206" s="61">
        <f>S206/R206</f>
        <v>42.788328125</v>
      </c>
      <c r="R206" s="61">
        <f t="shared" si="43"/>
        <v>64</v>
      </c>
      <c r="S206" s="61">
        <v>2738.453</v>
      </c>
      <c r="T206" s="89">
        <v>45005</v>
      </c>
      <c r="U206" s="61"/>
      <c r="V206" s="61"/>
    </row>
    <row r="207" spans="1:22" ht="47.25">
      <c r="A207" s="20">
        <f t="shared" si="29"/>
        <v>183</v>
      </c>
      <c r="B207" s="39" t="s">
        <v>570</v>
      </c>
      <c r="C207" s="41" t="s">
        <v>184</v>
      </c>
      <c r="D207" s="40" t="s">
        <v>1075</v>
      </c>
      <c r="E207" s="24" t="s">
        <v>672</v>
      </c>
      <c r="F207" s="24" t="s">
        <v>929</v>
      </c>
      <c r="G207" s="28" t="s">
        <v>683</v>
      </c>
      <c r="H207" s="61">
        <f t="shared" si="38"/>
        <v>40.04082142857143</v>
      </c>
      <c r="I207" s="61">
        <v>28</v>
      </c>
      <c r="J207" s="61">
        <f t="shared" si="41"/>
        <v>1121.143</v>
      </c>
      <c r="K207" s="61">
        <f t="shared" si="42"/>
        <v>40.04082142857143</v>
      </c>
      <c r="L207" s="61">
        <v>28</v>
      </c>
      <c r="M207" s="61">
        <v>1121.143</v>
      </c>
      <c r="N207" s="101" t="s">
        <v>765</v>
      </c>
      <c r="O207" s="34">
        <v>44973</v>
      </c>
      <c r="P207" s="46" t="s">
        <v>452</v>
      </c>
      <c r="Q207" s="61">
        <f>S207/R207</f>
        <v>48.049</v>
      </c>
      <c r="R207" s="61">
        <f t="shared" si="43"/>
        <v>28</v>
      </c>
      <c r="S207" s="61">
        <v>1345.372</v>
      </c>
      <c r="T207" s="89">
        <v>45005</v>
      </c>
      <c r="U207" s="61"/>
      <c r="V207" s="61"/>
    </row>
    <row r="208" spans="1:22" ht="51" customHeight="1">
      <c r="A208" s="20">
        <f t="shared" si="29"/>
        <v>184</v>
      </c>
      <c r="B208" s="39" t="s">
        <v>570</v>
      </c>
      <c r="C208" s="41" t="s">
        <v>146</v>
      </c>
      <c r="D208" s="40" t="s">
        <v>1075</v>
      </c>
      <c r="E208" s="24" t="s">
        <v>672</v>
      </c>
      <c r="F208" s="24" t="s">
        <v>929</v>
      </c>
      <c r="G208" s="28" t="s">
        <v>683</v>
      </c>
      <c r="H208" s="61">
        <f t="shared" si="38"/>
        <v>289.35785714285714</v>
      </c>
      <c r="I208" s="61">
        <v>28</v>
      </c>
      <c r="J208" s="61">
        <f t="shared" si="41"/>
        <v>8102.02</v>
      </c>
      <c r="K208" s="61">
        <f t="shared" si="42"/>
        <v>289.35785714285714</v>
      </c>
      <c r="L208" s="61">
        <v>28</v>
      </c>
      <c r="M208" s="61">
        <v>8102.02</v>
      </c>
      <c r="N208" s="101" t="s">
        <v>764</v>
      </c>
      <c r="O208" s="34">
        <v>44973</v>
      </c>
      <c r="P208" s="46" t="s">
        <v>453</v>
      </c>
      <c r="Q208" s="61">
        <f>S208/R208</f>
        <v>289.35785714285714</v>
      </c>
      <c r="R208" s="61">
        <f t="shared" si="43"/>
        <v>28</v>
      </c>
      <c r="S208" s="61">
        <v>8102.02</v>
      </c>
      <c r="T208" s="89">
        <v>45005</v>
      </c>
      <c r="U208" s="61"/>
      <c r="V208" s="61"/>
    </row>
    <row r="209" spans="1:22" ht="47.25">
      <c r="A209" s="20">
        <f t="shared" si="29"/>
        <v>185</v>
      </c>
      <c r="B209" s="39" t="s">
        <v>570</v>
      </c>
      <c r="C209" s="41" t="s">
        <v>186</v>
      </c>
      <c r="D209" s="40" t="s">
        <v>1075</v>
      </c>
      <c r="E209" s="24" t="s">
        <v>672</v>
      </c>
      <c r="F209" s="24" t="s">
        <v>930</v>
      </c>
      <c r="G209" s="28" t="s">
        <v>683</v>
      </c>
      <c r="H209" s="61">
        <f t="shared" si="38"/>
        <v>380.0156666666666</v>
      </c>
      <c r="I209" s="61">
        <v>30</v>
      </c>
      <c r="J209" s="61">
        <f t="shared" si="41"/>
        <v>11400.47</v>
      </c>
      <c r="K209" s="61">
        <f t="shared" si="42"/>
        <v>380.0156666666666</v>
      </c>
      <c r="L209" s="61">
        <v>30</v>
      </c>
      <c r="M209" s="61">
        <v>11400.47</v>
      </c>
      <c r="N209" s="101" t="s">
        <v>761</v>
      </c>
      <c r="O209" s="34">
        <v>44972</v>
      </c>
      <c r="P209" s="46" t="s">
        <v>455</v>
      </c>
      <c r="Q209" s="61"/>
      <c r="R209" s="61">
        <f t="shared" si="43"/>
        <v>30</v>
      </c>
      <c r="S209" s="61"/>
      <c r="T209" s="61"/>
      <c r="U209" s="100" t="s">
        <v>898</v>
      </c>
      <c r="V209" s="61"/>
    </row>
    <row r="210" spans="1:22" ht="63">
      <c r="A210" s="20">
        <f t="shared" si="29"/>
        <v>186</v>
      </c>
      <c r="B210" s="39" t="s">
        <v>570</v>
      </c>
      <c r="C210" s="41" t="s">
        <v>138</v>
      </c>
      <c r="D210" s="40" t="s">
        <v>1075</v>
      </c>
      <c r="E210" s="24" t="s">
        <v>672</v>
      </c>
      <c r="F210" s="24" t="s">
        <v>790</v>
      </c>
      <c r="G210" s="28" t="s">
        <v>646</v>
      </c>
      <c r="H210" s="61">
        <f t="shared" si="38"/>
        <v>6078.63</v>
      </c>
      <c r="I210" s="61">
        <v>1</v>
      </c>
      <c r="J210" s="61">
        <f t="shared" si="41"/>
        <v>6078.63</v>
      </c>
      <c r="K210" s="61">
        <f t="shared" si="42"/>
        <v>6078.63</v>
      </c>
      <c r="L210" s="61">
        <v>1</v>
      </c>
      <c r="M210" s="61">
        <v>6078.63</v>
      </c>
      <c r="N210" s="101" t="s">
        <v>760</v>
      </c>
      <c r="O210" s="34">
        <v>44972</v>
      </c>
      <c r="P210" s="46" t="s">
        <v>456</v>
      </c>
      <c r="Q210" s="61"/>
      <c r="R210" s="61">
        <f t="shared" si="43"/>
        <v>1</v>
      </c>
      <c r="S210" s="61"/>
      <c r="T210" s="61"/>
      <c r="U210" s="100" t="s">
        <v>922</v>
      </c>
      <c r="V210" s="100" t="s">
        <v>1074</v>
      </c>
    </row>
    <row r="211" spans="1:22" ht="63">
      <c r="A211" s="20">
        <f t="shared" si="29"/>
        <v>187</v>
      </c>
      <c r="B211" s="39" t="s">
        <v>570</v>
      </c>
      <c r="C211" s="41" t="s">
        <v>139</v>
      </c>
      <c r="D211" s="40" t="s">
        <v>1075</v>
      </c>
      <c r="E211" s="24" t="s">
        <v>672</v>
      </c>
      <c r="F211" s="24" t="s">
        <v>790</v>
      </c>
      <c r="G211" s="28" t="s">
        <v>646</v>
      </c>
      <c r="H211" s="61">
        <f t="shared" si="38"/>
        <v>6749.057</v>
      </c>
      <c r="I211" s="61">
        <v>1</v>
      </c>
      <c r="J211" s="61">
        <f t="shared" si="41"/>
        <v>6749.057</v>
      </c>
      <c r="K211" s="61">
        <f t="shared" si="42"/>
        <v>6749.057</v>
      </c>
      <c r="L211" s="61">
        <v>1</v>
      </c>
      <c r="M211" s="61">
        <v>6749.057</v>
      </c>
      <c r="N211" s="101" t="s">
        <v>759</v>
      </c>
      <c r="O211" s="34">
        <v>44972</v>
      </c>
      <c r="P211" s="46" t="s">
        <v>457</v>
      </c>
      <c r="Q211" s="61"/>
      <c r="R211" s="61">
        <f t="shared" si="43"/>
        <v>1</v>
      </c>
      <c r="S211" s="61"/>
      <c r="T211" s="61"/>
      <c r="U211" s="100" t="s">
        <v>922</v>
      </c>
      <c r="V211" s="100" t="s">
        <v>1074</v>
      </c>
    </row>
    <row r="212" spans="1:22" ht="47.25">
      <c r="A212" s="20">
        <f t="shared" si="29"/>
        <v>188</v>
      </c>
      <c r="B212" s="39" t="s">
        <v>570</v>
      </c>
      <c r="C212" s="41" t="s">
        <v>187</v>
      </c>
      <c r="D212" s="40" t="s">
        <v>1075</v>
      </c>
      <c r="E212" s="24" t="s">
        <v>672</v>
      </c>
      <c r="F212" s="24" t="s">
        <v>929</v>
      </c>
      <c r="G212" s="28" t="s">
        <v>900</v>
      </c>
      <c r="H212" s="61">
        <f t="shared" si="38"/>
        <v>551.0741935483871</v>
      </c>
      <c r="I212" s="61">
        <v>0.31</v>
      </c>
      <c r="J212" s="61">
        <f t="shared" si="41"/>
        <v>170.833</v>
      </c>
      <c r="K212" s="61">
        <f t="shared" si="42"/>
        <v>551.0741935483871</v>
      </c>
      <c r="L212" s="61">
        <v>0.31</v>
      </c>
      <c r="M212" s="61">
        <v>170.833</v>
      </c>
      <c r="N212" s="101" t="s">
        <v>758</v>
      </c>
      <c r="O212" s="34">
        <v>44971</v>
      </c>
      <c r="P212" s="46" t="s">
        <v>458</v>
      </c>
      <c r="Q212" s="61"/>
      <c r="R212" s="61">
        <f t="shared" si="43"/>
        <v>0.31</v>
      </c>
      <c r="S212" s="61"/>
      <c r="T212" s="61"/>
      <c r="U212" s="100" t="s">
        <v>558</v>
      </c>
      <c r="V212" s="19"/>
    </row>
    <row r="213" spans="1:22" ht="47.25">
      <c r="A213" s="20">
        <f t="shared" si="29"/>
        <v>189</v>
      </c>
      <c r="B213" s="39" t="s">
        <v>570</v>
      </c>
      <c r="C213" s="41" t="s">
        <v>148</v>
      </c>
      <c r="D213" s="40" t="s">
        <v>1075</v>
      </c>
      <c r="E213" s="24" t="s">
        <v>639</v>
      </c>
      <c r="F213" s="24" t="s">
        <v>931</v>
      </c>
      <c r="G213" s="28" t="s">
        <v>646</v>
      </c>
      <c r="H213" s="61">
        <f t="shared" si="38"/>
        <v>833.335</v>
      </c>
      <c r="I213" s="61">
        <v>2</v>
      </c>
      <c r="J213" s="61">
        <f t="shared" si="41"/>
        <v>1666.67</v>
      </c>
      <c r="K213" s="61">
        <f t="shared" si="42"/>
        <v>833.335</v>
      </c>
      <c r="L213" s="61">
        <v>2</v>
      </c>
      <c r="M213" s="61">
        <v>1666.67</v>
      </c>
      <c r="N213" s="101" t="s">
        <v>757</v>
      </c>
      <c r="O213" s="34">
        <v>44971</v>
      </c>
      <c r="P213" s="46" t="s">
        <v>459</v>
      </c>
      <c r="Q213" s="61"/>
      <c r="R213" s="61">
        <f t="shared" si="43"/>
        <v>2</v>
      </c>
      <c r="S213" s="61"/>
      <c r="T213" s="61"/>
      <c r="U213" s="100" t="s">
        <v>932</v>
      </c>
      <c r="V213" s="19"/>
    </row>
    <row r="214" spans="1:22" ht="47.25">
      <c r="A214" s="20">
        <f t="shared" si="29"/>
        <v>190</v>
      </c>
      <c r="B214" s="39" t="s">
        <v>591</v>
      </c>
      <c r="C214" s="41" t="s">
        <v>188</v>
      </c>
      <c r="D214" s="40" t="s">
        <v>1075</v>
      </c>
      <c r="E214" s="24" t="s">
        <v>639</v>
      </c>
      <c r="F214" s="24" t="s">
        <v>933</v>
      </c>
      <c r="G214" s="28" t="s">
        <v>646</v>
      </c>
      <c r="H214" s="61">
        <f t="shared" si="38"/>
        <v>28.472166666666666</v>
      </c>
      <c r="I214" s="61">
        <v>6</v>
      </c>
      <c r="J214" s="61">
        <f t="shared" si="41"/>
        <v>170.833</v>
      </c>
      <c r="K214" s="61">
        <f t="shared" si="42"/>
        <v>28.472166666666666</v>
      </c>
      <c r="L214" s="61">
        <v>6</v>
      </c>
      <c r="M214" s="61">
        <v>170.833</v>
      </c>
      <c r="N214" s="101" t="s">
        <v>756</v>
      </c>
      <c r="O214" s="34">
        <v>44971</v>
      </c>
      <c r="P214" s="46" t="s">
        <v>460</v>
      </c>
      <c r="Q214" s="61">
        <f>S214/R214</f>
        <v>55.322833333333335</v>
      </c>
      <c r="R214" s="61">
        <f t="shared" si="43"/>
        <v>6</v>
      </c>
      <c r="S214" s="61">
        <v>331.937</v>
      </c>
      <c r="T214" s="89">
        <v>45019</v>
      </c>
      <c r="U214" s="61"/>
      <c r="V214" s="19"/>
    </row>
    <row r="215" spans="1:22" ht="78.75">
      <c r="A215" s="20">
        <f t="shared" si="29"/>
        <v>191</v>
      </c>
      <c r="B215" s="39" t="s">
        <v>570</v>
      </c>
      <c r="C215" s="41" t="s">
        <v>189</v>
      </c>
      <c r="D215" s="40" t="s">
        <v>1075</v>
      </c>
      <c r="E215" s="24" t="s">
        <v>672</v>
      </c>
      <c r="F215" s="24" t="s">
        <v>808</v>
      </c>
      <c r="G215" s="28" t="s">
        <v>900</v>
      </c>
      <c r="H215" s="61">
        <f t="shared" si="38"/>
        <v>709.232558139535</v>
      </c>
      <c r="I215" s="61">
        <v>1.72</v>
      </c>
      <c r="J215" s="61">
        <f t="shared" si="41"/>
        <v>1219.88</v>
      </c>
      <c r="K215" s="61">
        <f t="shared" si="42"/>
        <v>709.232558139535</v>
      </c>
      <c r="L215" s="61">
        <v>1.72</v>
      </c>
      <c r="M215" s="61">
        <v>1219.88</v>
      </c>
      <c r="N215" s="101" t="s">
        <v>755</v>
      </c>
      <c r="O215" s="34">
        <v>44970</v>
      </c>
      <c r="P215" s="46" t="s">
        <v>461</v>
      </c>
      <c r="Q215" s="61"/>
      <c r="R215" s="61">
        <f t="shared" si="43"/>
        <v>1.72</v>
      </c>
      <c r="S215" s="61"/>
      <c r="T215" s="61"/>
      <c r="U215" s="61" t="s">
        <v>922</v>
      </c>
      <c r="V215" s="19" t="s">
        <v>554</v>
      </c>
    </row>
    <row r="216" spans="1:22" ht="78.75">
      <c r="A216" s="20">
        <f t="shared" si="29"/>
        <v>192</v>
      </c>
      <c r="B216" s="39" t="s">
        <v>570</v>
      </c>
      <c r="C216" s="41" t="s">
        <v>190</v>
      </c>
      <c r="D216" s="40" t="s">
        <v>1075</v>
      </c>
      <c r="E216" s="24" t="s">
        <v>672</v>
      </c>
      <c r="F216" s="24" t="s">
        <v>808</v>
      </c>
      <c r="G216" s="28" t="s">
        <v>900</v>
      </c>
      <c r="H216" s="61">
        <f t="shared" si="38"/>
        <v>1259.6565612819402</v>
      </c>
      <c r="I216" s="61">
        <v>23.09</v>
      </c>
      <c r="J216" s="61">
        <f t="shared" si="41"/>
        <v>29085.47</v>
      </c>
      <c r="K216" s="61">
        <f t="shared" si="42"/>
        <v>1259.6565612819402</v>
      </c>
      <c r="L216" s="61">
        <v>23.09</v>
      </c>
      <c r="M216" s="61">
        <v>29085.47</v>
      </c>
      <c r="N216" s="101" t="s">
        <v>754</v>
      </c>
      <c r="O216" s="34">
        <v>44970</v>
      </c>
      <c r="P216" s="46" t="s">
        <v>462</v>
      </c>
      <c r="Q216" s="61">
        <f>S216/R216</f>
        <v>1253.2200086617584</v>
      </c>
      <c r="R216" s="61">
        <f t="shared" si="43"/>
        <v>23.09</v>
      </c>
      <c r="S216" s="61">
        <v>28936.85</v>
      </c>
      <c r="T216" s="89">
        <v>45000</v>
      </c>
      <c r="U216" s="61"/>
      <c r="V216" s="19"/>
    </row>
    <row r="217" spans="1:22" ht="47.25">
      <c r="A217" s="20">
        <f t="shared" si="29"/>
        <v>193</v>
      </c>
      <c r="B217" s="39" t="s">
        <v>570</v>
      </c>
      <c r="C217" s="41" t="s">
        <v>191</v>
      </c>
      <c r="D217" s="40" t="s">
        <v>1075</v>
      </c>
      <c r="E217" s="24" t="s">
        <v>672</v>
      </c>
      <c r="F217" s="24" t="s">
        <v>934</v>
      </c>
      <c r="G217" s="28" t="s">
        <v>900</v>
      </c>
      <c r="H217" s="61">
        <f t="shared" si="38"/>
        <v>2291.658823529412</v>
      </c>
      <c r="I217" s="61">
        <v>1.7</v>
      </c>
      <c r="J217" s="61">
        <f t="shared" si="41"/>
        <v>3895.82</v>
      </c>
      <c r="K217" s="61">
        <f t="shared" si="42"/>
        <v>2291.658823529412</v>
      </c>
      <c r="L217" s="61">
        <v>1.7</v>
      </c>
      <c r="M217" s="61">
        <v>3895.82</v>
      </c>
      <c r="N217" s="101" t="s">
        <v>753</v>
      </c>
      <c r="O217" s="34">
        <v>44970</v>
      </c>
      <c r="P217" s="46" t="s">
        <v>463</v>
      </c>
      <c r="Q217" s="61"/>
      <c r="R217" s="61">
        <f t="shared" si="43"/>
        <v>1.7</v>
      </c>
      <c r="S217" s="61"/>
      <c r="T217" s="61"/>
      <c r="U217" s="100" t="s">
        <v>558</v>
      </c>
      <c r="V217" s="19"/>
    </row>
    <row r="218" spans="1:22" ht="47.25">
      <c r="A218" s="20">
        <f aca="true" t="shared" si="44" ref="A218:A281">A217+1</f>
        <v>194</v>
      </c>
      <c r="B218" s="39" t="s">
        <v>570</v>
      </c>
      <c r="C218" s="41" t="s">
        <v>192</v>
      </c>
      <c r="D218" s="40" t="s">
        <v>1075</v>
      </c>
      <c r="E218" s="24" t="s">
        <v>672</v>
      </c>
      <c r="F218" s="24" t="s">
        <v>934</v>
      </c>
      <c r="G218" s="28" t="s">
        <v>900</v>
      </c>
      <c r="H218" s="61">
        <f t="shared" si="38"/>
        <v>3637.9738562091507</v>
      </c>
      <c r="I218" s="61">
        <v>6.12</v>
      </c>
      <c r="J218" s="61">
        <f t="shared" si="41"/>
        <v>22264.4</v>
      </c>
      <c r="K218" s="61">
        <f t="shared" si="42"/>
        <v>3637.9738562091507</v>
      </c>
      <c r="L218" s="61">
        <v>6.12</v>
      </c>
      <c r="M218" s="61">
        <v>22264.4</v>
      </c>
      <c r="N218" s="101" t="s">
        <v>752</v>
      </c>
      <c r="O218" s="34">
        <v>44970</v>
      </c>
      <c r="P218" s="46" t="s">
        <v>464</v>
      </c>
      <c r="Q218" s="61"/>
      <c r="R218" s="61">
        <f t="shared" si="43"/>
        <v>6.12</v>
      </c>
      <c r="S218" s="61"/>
      <c r="T218" s="61"/>
      <c r="U218" s="100" t="s">
        <v>558</v>
      </c>
      <c r="V218" s="19"/>
    </row>
    <row r="219" spans="1:22" ht="47.25">
      <c r="A219" s="20">
        <f t="shared" si="44"/>
        <v>195</v>
      </c>
      <c r="B219" s="39" t="s">
        <v>570</v>
      </c>
      <c r="C219" s="41" t="s">
        <v>194</v>
      </c>
      <c r="D219" s="40" t="s">
        <v>1075</v>
      </c>
      <c r="E219" s="24" t="s">
        <v>672</v>
      </c>
      <c r="F219" s="24" t="s">
        <v>935</v>
      </c>
      <c r="G219" s="28" t="s">
        <v>646</v>
      </c>
      <c r="H219" s="61">
        <f t="shared" si="38"/>
        <v>52463.53</v>
      </c>
      <c r="I219" s="61">
        <v>1</v>
      </c>
      <c r="J219" s="61">
        <f t="shared" si="41"/>
        <v>52463.53</v>
      </c>
      <c r="K219" s="61">
        <f t="shared" si="42"/>
        <v>52463.53</v>
      </c>
      <c r="L219" s="61">
        <v>1</v>
      </c>
      <c r="M219" s="61">
        <v>52463.53</v>
      </c>
      <c r="N219" s="101" t="s">
        <v>749</v>
      </c>
      <c r="O219" s="34">
        <v>44967</v>
      </c>
      <c r="P219" s="46" t="s">
        <v>467</v>
      </c>
      <c r="Q219" s="61">
        <f>S219/R219</f>
        <v>52425</v>
      </c>
      <c r="R219" s="61">
        <f t="shared" si="43"/>
        <v>1</v>
      </c>
      <c r="S219" s="61">
        <v>52425</v>
      </c>
      <c r="T219" s="89">
        <v>44985</v>
      </c>
      <c r="U219" s="61"/>
      <c r="V219" s="19"/>
    </row>
    <row r="220" spans="1:22" ht="47.25">
      <c r="A220" s="20">
        <f t="shared" si="44"/>
        <v>196</v>
      </c>
      <c r="B220" s="39" t="s">
        <v>570</v>
      </c>
      <c r="C220" s="41" t="s">
        <v>195</v>
      </c>
      <c r="D220" s="40" t="s">
        <v>1075</v>
      </c>
      <c r="E220" s="24" t="s">
        <v>672</v>
      </c>
      <c r="F220" s="24" t="s">
        <v>936</v>
      </c>
      <c r="G220" s="28" t="s">
        <v>900</v>
      </c>
      <c r="H220" s="61">
        <f t="shared" si="38"/>
        <v>1043.5927431059504</v>
      </c>
      <c r="I220" s="61">
        <v>34.45</v>
      </c>
      <c r="J220" s="61">
        <f t="shared" si="41"/>
        <v>35951.77</v>
      </c>
      <c r="K220" s="61">
        <f t="shared" si="42"/>
        <v>1043.5927431059504</v>
      </c>
      <c r="L220" s="61">
        <v>34.45</v>
      </c>
      <c r="M220" s="61">
        <v>35951.77</v>
      </c>
      <c r="N220" s="101" t="s">
        <v>748</v>
      </c>
      <c r="O220" s="34">
        <v>44966</v>
      </c>
      <c r="P220" s="46" t="s">
        <v>468</v>
      </c>
      <c r="Q220" s="61">
        <f>S220/R220</f>
        <v>1041.0923076923075</v>
      </c>
      <c r="R220" s="61">
        <f t="shared" si="43"/>
        <v>34.45</v>
      </c>
      <c r="S220" s="61">
        <v>35865.63</v>
      </c>
      <c r="T220" s="89">
        <v>44964</v>
      </c>
      <c r="U220" s="61"/>
      <c r="V220" s="19"/>
    </row>
    <row r="221" spans="1:22" ht="94.5">
      <c r="A221" s="20">
        <f t="shared" si="44"/>
        <v>197</v>
      </c>
      <c r="B221" s="39" t="s">
        <v>647</v>
      </c>
      <c r="C221" s="41" t="s">
        <v>197</v>
      </c>
      <c r="D221" s="40" t="s">
        <v>1075</v>
      </c>
      <c r="E221" s="24" t="s">
        <v>672</v>
      </c>
      <c r="F221" s="24" t="s">
        <v>798</v>
      </c>
      <c r="G221" s="28" t="s">
        <v>646</v>
      </c>
      <c r="H221" s="61">
        <f t="shared" si="38"/>
        <v>4.899123655913978</v>
      </c>
      <c r="I221" s="61">
        <v>558</v>
      </c>
      <c r="J221" s="61">
        <f t="shared" si="41"/>
        <v>2733.711</v>
      </c>
      <c r="K221" s="61">
        <f t="shared" si="42"/>
        <v>4.899123655913978</v>
      </c>
      <c r="L221" s="61">
        <v>558</v>
      </c>
      <c r="M221" s="61">
        <v>2733.711</v>
      </c>
      <c r="N221" s="101" t="s">
        <v>743</v>
      </c>
      <c r="O221" s="34">
        <v>44965</v>
      </c>
      <c r="P221" s="46" t="s">
        <v>470</v>
      </c>
      <c r="Q221" s="61">
        <f>S221/R221</f>
        <v>78.0657142857143</v>
      </c>
      <c r="R221" s="61">
        <v>21</v>
      </c>
      <c r="S221" s="61">
        <v>1639.38</v>
      </c>
      <c r="T221" s="89">
        <v>44991</v>
      </c>
      <c r="U221" s="61"/>
      <c r="V221" s="19"/>
    </row>
    <row r="222" spans="1:22" ht="63" customHeight="1">
      <c r="A222" s="20">
        <f t="shared" si="44"/>
        <v>198</v>
      </c>
      <c r="B222" s="39" t="s">
        <v>647</v>
      </c>
      <c r="C222" s="41" t="s">
        <v>198</v>
      </c>
      <c r="D222" s="40" t="s">
        <v>1075</v>
      </c>
      <c r="E222" s="24" t="s">
        <v>672</v>
      </c>
      <c r="F222" s="24" t="s">
        <v>937</v>
      </c>
      <c r="G222" s="28" t="s">
        <v>646</v>
      </c>
      <c r="H222" s="61">
        <f t="shared" si="38"/>
        <v>76.84210526315789</v>
      </c>
      <c r="I222" s="61">
        <v>19</v>
      </c>
      <c r="J222" s="61">
        <f t="shared" si="41"/>
        <v>1460</v>
      </c>
      <c r="K222" s="61">
        <f t="shared" si="42"/>
        <v>76.84210526315789</v>
      </c>
      <c r="L222" s="61">
        <v>19</v>
      </c>
      <c r="M222" s="61">
        <v>1460</v>
      </c>
      <c r="N222" s="101" t="s">
        <v>742</v>
      </c>
      <c r="O222" s="34">
        <v>44965</v>
      </c>
      <c r="P222" s="46" t="s">
        <v>471</v>
      </c>
      <c r="Q222" s="61"/>
      <c r="R222" s="61">
        <f t="shared" si="43"/>
        <v>19</v>
      </c>
      <c r="S222" s="61"/>
      <c r="T222" s="61"/>
      <c r="U222" s="61" t="s">
        <v>922</v>
      </c>
      <c r="V222" s="19" t="s">
        <v>554</v>
      </c>
    </row>
    <row r="223" spans="1:22" ht="47.25">
      <c r="A223" s="20">
        <f t="shared" si="44"/>
        <v>199</v>
      </c>
      <c r="B223" s="39" t="s">
        <v>570</v>
      </c>
      <c r="C223" s="41" t="s">
        <v>199</v>
      </c>
      <c r="D223" s="40" t="s">
        <v>1075</v>
      </c>
      <c r="E223" s="24" t="s">
        <v>672</v>
      </c>
      <c r="F223" s="24" t="s">
        <v>938</v>
      </c>
      <c r="G223" s="28" t="s">
        <v>570</v>
      </c>
      <c r="H223" s="61">
        <f t="shared" si="38"/>
        <v>11925.09</v>
      </c>
      <c r="I223" s="61">
        <v>1</v>
      </c>
      <c r="J223" s="61">
        <f t="shared" si="41"/>
        <v>11925.09</v>
      </c>
      <c r="K223" s="61">
        <f t="shared" si="42"/>
        <v>11925.09</v>
      </c>
      <c r="L223" s="61">
        <v>1</v>
      </c>
      <c r="M223" s="61">
        <v>11925.09</v>
      </c>
      <c r="N223" s="101" t="s">
        <v>741</v>
      </c>
      <c r="O223" s="34">
        <v>44965</v>
      </c>
      <c r="P223" s="46" t="s">
        <v>472</v>
      </c>
      <c r="Q223" s="61">
        <f>S223/R223</f>
        <v>11897.5</v>
      </c>
      <c r="R223" s="61">
        <f t="shared" si="43"/>
        <v>1</v>
      </c>
      <c r="S223" s="61">
        <v>11897.5</v>
      </c>
      <c r="T223" s="89">
        <v>44985</v>
      </c>
      <c r="U223" s="61"/>
      <c r="V223" s="19"/>
    </row>
    <row r="224" spans="1:22" ht="109.5" customHeight="1">
      <c r="A224" s="20">
        <f t="shared" si="44"/>
        <v>200</v>
      </c>
      <c r="B224" s="39" t="s">
        <v>570</v>
      </c>
      <c r="C224" s="41" t="s">
        <v>200</v>
      </c>
      <c r="D224" s="40" t="s">
        <v>1075</v>
      </c>
      <c r="E224" s="24" t="s">
        <v>672</v>
      </c>
      <c r="F224" s="24" t="s">
        <v>939</v>
      </c>
      <c r="G224" s="28" t="s">
        <v>900</v>
      </c>
      <c r="H224" s="61">
        <f t="shared" si="38"/>
        <v>25208.33</v>
      </c>
      <c r="I224" s="61">
        <v>1</v>
      </c>
      <c r="J224" s="61">
        <f t="shared" si="41"/>
        <v>25208.33</v>
      </c>
      <c r="K224" s="61">
        <f t="shared" si="42"/>
        <v>25208.33</v>
      </c>
      <c r="L224" s="61">
        <v>1</v>
      </c>
      <c r="M224" s="61">
        <v>25208.33</v>
      </c>
      <c r="N224" s="101" t="s">
        <v>740</v>
      </c>
      <c r="O224" s="34">
        <v>44964</v>
      </c>
      <c r="P224" s="46" t="s">
        <v>473</v>
      </c>
      <c r="Q224" s="61">
        <f>S224/R224</f>
        <v>25115</v>
      </c>
      <c r="R224" s="61">
        <f t="shared" si="43"/>
        <v>1</v>
      </c>
      <c r="S224" s="61">
        <v>25115</v>
      </c>
      <c r="T224" s="89">
        <v>44985</v>
      </c>
      <c r="U224" s="61"/>
      <c r="V224" s="19" t="s">
        <v>800</v>
      </c>
    </row>
    <row r="225" spans="1:22" ht="47.25" customHeight="1">
      <c r="A225" s="20">
        <f t="shared" si="44"/>
        <v>201</v>
      </c>
      <c r="B225" s="39" t="s">
        <v>647</v>
      </c>
      <c r="C225" s="41" t="s">
        <v>201</v>
      </c>
      <c r="D225" s="40" t="s">
        <v>1075</v>
      </c>
      <c r="E225" s="24" t="s">
        <v>672</v>
      </c>
      <c r="F225" s="24" t="s">
        <v>957</v>
      </c>
      <c r="G225" s="28" t="s">
        <v>646</v>
      </c>
      <c r="H225" s="61">
        <f t="shared" si="38"/>
        <v>642.29</v>
      </c>
      <c r="I225" s="61">
        <v>1</v>
      </c>
      <c r="J225" s="61">
        <f t="shared" si="41"/>
        <v>642.29</v>
      </c>
      <c r="K225" s="61">
        <f t="shared" si="42"/>
        <v>642.29</v>
      </c>
      <c r="L225" s="61">
        <v>1</v>
      </c>
      <c r="M225" s="61">
        <v>642.29</v>
      </c>
      <c r="N225" s="101" t="s">
        <v>739</v>
      </c>
      <c r="O225" s="34">
        <v>44964</v>
      </c>
      <c r="P225" s="46" t="s">
        <v>474</v>
      </c>
      <c r="Q225" s="61">
        <f>S225/R225</f>
        <v>624.1</v>
      </c>
      <c r="R225" s="61">
        <f t="shared" si="43"/>
        <v>1</v>
      </c>
      <c r="S225" s="61">
        <v>624.1</v>
      </c>
      <c r="T225" s="89">
        <v>44985</v>
      </c>
      <c r="U225" s="61"/>
      <c r="V225" s="19"/>
    </row>
    <row r="226" spans="1:22" ht="47.25">
      <c r="A226" s="20">
        <f t="shared" si="44"/>
        <v>202</v>
      </c>
      <c r="B226" s="39" t="s">
        <v>647</v>
      </c>
      <c r="C226" s="41" t="s">
        <v>202</v>
      </c>
      <c r="D226" s="40" t="s">
        <v>1075</v>
      </c>
      <c r="E226" s="24" t="s">
        <v>672</v>
      </c>
      <c r="F226" s="24" t="s">
        <v>1009</v>
      </c>
      <c r="G226" s="28" t="s">
        <v>646</v>
      </c>
      <c r="H226" s="61">
        <f t="shared" si="38"/>
        <v>25.05</v>
      </c>
      <c r="I226" s="61">
        <v>1</v>
      </c>
      <c r="J226" s="61">
        <f t="shared" si="41"/>
        <v>25.05</v>
      </c>
      <c r="K226" s="61">
        <f t="shared" si="42"/>
        <v>25.05</v>
      </c>
      <c r="L226" s="61">
        <v>1</v>
      </c>
      <c r="M226" s="61">
        <v>25.05</v>
      </c>
      <c r="N226" s="101" t="s">
        <v>738</v>
      </c>
      <c r="O226" s="34">
        <v>44964</v>
      </c>
      <c r="P226" s="46" t="s">
        <v>475</v>
      </c>
      <c r="Q226" s="61"/>
      <c r="R226" s="61">
        <f t="shared" si="43"/>
        <v>1</v>
      </c>
      <c r="S226" s="61"/>
      <c r="T226" s="61"/>
      <c r="U226" s="61" t="s">
        <v>913</v>
      </c>
      <c r="V226" s="19" t="s">
        <v>644</v>
      </c>
    </row>
    <row r="227" spans="1:22" ht="47.25">
      <c r="A227" s="20">
        <f t="shared" si="44"/>
        <v>203</v>
      </c>
      <c r="B227" s="39" t="s">
        <v>647</v>
      </c>
      <c r="C227" s="41" t="s">
        <v>168</v>
      </c>
      <c r="D227" s="40" t="s">
        <v>1075</v>
      </c>
      <c r="E227" s="24" t="s">
        <v>672</v>
      </c>
      <c r="F227" s="108" t="s">
        <v>1072</v>
      </c>
      <c r="G227" s="28" t="s">
        <v>646</v>
      </c>
      <c r="H227" s="61">
        <f t="shared" si="38"/>
        <v>7.083329411764706</v>
      </c>
      <c r="I227" s="61">
        <v>85</v>
      </c>
      <c r="J227" s="61">
        <f t="shared" si="41"/>
        <v>602.083</v>
      </c>
      <c r="K227" s="61">
        <f t="shared" si="42"/>
        <v>7.083329411764706</v>
      </c>
      <c r="L227" s="61">
        <v>85</v>
      </c>
      <c r="M227" s="61">
        <v>602.083</v>
      </c>
      <c r="N227" s="101" t="s">
        <v>737</v>
      </c>
      <c r="O227" s="34">
        <v>44964</v>
      </c>
      <c r="P227" s="46" t="s">
        <v>476</v>
      </c>
      <c r="Q227" s="61"/>
      <c r="R227" s="61">
        <f t="shared" si="43"/>
        <v>85</v>
      </c>
      <c r="S227" s="61"/>
      <c r="T227" s="61"/>
      <c r="U227" s="61" t="s">
        <v>922</v>
      </c>
      <c r="V227" s="19" t="s">
        <v>554</v>
      </c>
    </row>
    <row r="228" spans="1:22" ht="63">
      <c r="A228" s="20">
        <f t="shared" si="44"/>
        <v>204</v>
      </c>
      <c r="B228" s="39" t="s">
        <v>647</v>
      </c>
      <c r="C228" s="41" t="s">
        <v>203</v>
      </c>
      <c r="D228" s="40" t="s">
        <v>1075</v>
      </c>
      <c r="E228" s="24" t="s">
        <v>672</v>
      </c>
      <c r="F228" s="24" t="s">
        <v>957</v>
      </c>
      <c r="G228" s="28" t="s">
        <v>646</v>
      </c>
      <c r="H228" s="61">
        <f t="shared" si="38"/>
        <v>127.667</v>
      </c>
      <c r="I228" s="61">
        <v>1</v>
      </c>
      <c r="J228" s="61">
        <f t="shared" si="41"/>
        <v>127.667</v>
      </c>
      <c r="K228" s="61">
        <f t="shared" si="42"/>
        <v>127.667</v>
      </c>
      <c r="L228" s="61">
        <v>1</v>
      </c>
      <c r="M228" s="61">
        <v>127.667</v>
      </c>
      <c r="N228" s="101" t="s">
        <v>736</v>
      </c>
      <c r="O228" s="34">
        <v>44964</v>
      </c>
      <c r="P228" s="46" t="s">
        <v>477</v>
      </c>
      <c r="Q228" s="61">
        <f>S228/1</f>
        <v>127.667</v>
      </c>
      <c r="R228" s="61">
        <f t="shared" si="43"/>
        <v>1</v>
      </c>
      <c r="S228" s="61">
        <v>127.667</v>
      </c>
      <c r="T228" s="61"/>
      <c r="U228" s="61"/>
      <c r="V228" s="19"/>
    </row>
    <row r="229" spans="1:22" ht="115.5" customHeight="1">
      <c r="A229" s="20">
        <f t="shared" si="44"/>
        <v>205</v>
      </c>
      <c r="B229" s="39" t="s">
        <v>640</v>
      </c>
      <c r="C229" s="41" t="s">
        <v>204</v>
      </c>
      <c r="D229" s="40" t="s">
        <v>1075</v>
      </c>
      <c r="E229" s="24" t="s">
        <v>672</v>
      </c>
      <c r="F229" s="24" t="s">
        <v>881</v>
      </c>
      <c r="G229" s="28" t="s">
        <v>591</v>
      </c>
      <c r="H229" s="61">
        <f aca="true" t="shared" si="45" ref="H229:H246">J229/I229</f>
        <v>204.474</v>
      </c>
      <c r="I229" s="61">
        <v>5</v>
      </c>
      <c r="J229" s="61">
        <f t="shared" si="41"/>
        <v>1022.37</v>
      </c>
      <c r="K229" s="61">
        <f t="shared" si="42"/>
        <v>204.474</v>
      </c>
      <c r="L229" s="61">
        <v>5</v>
      </c>
      <c r="M229" s="61">
        <v>1022.37</v>
      </c>
      <c r="N229" s="101" t="s">
        <v>734</v>
      </c>
      <c r="O229" s="34">
        <v>44964</v>
      </c>
      <c r="P229" s="46" t="s">
        <v>478</v>
      </c>
      <c r="Q229" s="61">
        <f>S229/R229</f>
        <v>196.513</v>
      </c>
      <c r="R229" s="61">
        <f t="shared" si="43"/>
        <v>5</v>
      </c>
      <c r="S229" s="61">
        <v>982.565</v>
      </c>
      <c r="T229" s="89">
        <v>44984</v>
      </c>
      <c r="U229" s="100"/>
      <c r="V229" s="19"/>
    </row>
    <row r="230" spans="1:22" ht="94.5">
      <c r="A230" s="20">
        <f t="shared" si="44"/>
        <v>206</v>
      </c>
      <c r="B230" s="39" t="s">
        <v>647</v>
      </c>
      <c r="C230" s="41" t="s">
        <v>205</v>
      </c>
      <c r="D230" s="40" t="s">
        <v>1075</v>
      </c>
      <c r="E230" s="24" t="s">
        <v>672</v>
      </c>
      <c r="F230" s="24" t="s">
        <v>940</v>
      </c>
      <c r="G230" s="28" t="s">
        <v>646</v>
      </c>
      <c r="H230" s="61">
        <f t="shared" si="45"/>
        <v>148.23</v>
      </c>
      <c r="I230" s="61">
        <v>1</v>
      </c>
      <c r="J230" s="61">
        <f t="shared" si="41"/>
        <v>148.23</v>
      </c>
      <c r="K230" s="61">
        <f t="shared" si="42"/>
        <v>148.23</v>
      </c>
      <c r="L230" s="61">
        <v>1</v>
      </c>
      <c r="M230" s="61">
        <v>148.23</v>
      </c>
      <c r="N230" s="101" t="s">
        <v>941</v>
      </c>
      <c r="O230" s="34">
        <v>44960</v>
      </c>
      <c r="P230" s="46" t="s">
        <v>479</v>
      </c>
      <c r="Q230" s="61"/>
      <c r="R230" s="61">
        <f t="shared" si="43"/>
        <v>1</v>
      </c>
      <c r="S230" s="61"/>
      <c r="T230" s="61"/>
      <c r="U230" s="100" t="s">
        <v>558</v>
      </c>
      <c r="V230" s="19"/>
    </row>
    <row r="231" spans="1:22" ht="94.5">
      <c r="A231" s="20">
        <f t="shared" si="44"/>
        <v>207</v>
      </c>
      <c r="B231" s="39" t="s">
        <v>647</v>
      </c>
      <c r="C231" s="41" t="s">
        <v>206</v>
      </c>
      <c r="D231" s="40" t="s">
        <v>1075</v>
      </c>
      <c r="E231" s="24" t="s">
        <v>672</v>
      </c>
      <c r="F231" s="24" t="s">
        <v>940</v>
      </c>
      <c r="G231" s="28" t="s">
        <v>646</v>
      </c>
      <c r="H231" s="61">
        <f t="shared" si="45"/>
        <v>41.665</v>
      </c>
      <c r="I231" s="61">
        <v>2</v>
      </c>
      <c r="J231" s="61">
        <f t="shared" si="41"/>
        <v>83.33</v>
      </c>
      <c r="K231" s="61">
        <f t="shared" si="42"/>
        <v>41.665</v>
      </c>
      <c r="L231" s="61">
        <v>2</v>
      </c>
      <c r="M231" s="61">
        <v>83.33</v>
      </c>
      <c r="N231" s="101" t="s">
        <v>732</v>
      </c>
      <c r="O231" s="34">
        <v>44960</v>
      </c>
      <c r="P231" s="46" t="s">
        <v>480</v>
      </c>
      <c r="Q231" s="61"/>
      <c r="R231" s="61">
        <f t="shared" si="43"/>
        <v>2</v>
      </c>
      <c r="S231" s="61"/>
      <c r="T231" s="61"/>
      <c r="U231" s="61" t="s">
        <v>922</v>
      </c>
      <c r="V231" s="19"/>
    </row>
    <row r="232" spans="1:22" ht="94.5">
      <c r="A232" s="20">
        <f t="shared" si="44"/>
        <v>208</v>
      </c>
      <c r="B232" s="39" t="s">
        <v>647</v>
      </c>
      <c r="C232" s="41" t="s">
        <v>207</v>
      </c>
      <c r="D232" s="40" t="s">
        <v>1075</v>
      </c>
      <c r="E232" s="24" t="s">
        <v>672</v>
      </c>
      <c r="F232" s="24" t="s">
        <v>940</v>
      </c>
      <c r="G232" s="28" t="s">
        <v>646</v>
      </c>
      <c r="H232" s="61">
        <f t="shared" si="45"/>
        <v>63.814</v>
      </c>
      <c r="I232" s="61">
        <v>5</v>
      </c>
      <c r="J232" s="61">
        <f t="shared" si="41"/>
        <v>319.07</v>
      </c>
      <c r="K232" s="61">
        <f t="shared" si="42"/>
        <v>63.814</v>
      </c>
      <c r="L232" s="61">
        <v>5</v>
      </c>
      <c r="M232" s="61">
        <v>319.07</v>
      </c>
      <c r="N232" s="101" t="s">
        <v>942</v>
      </c>
      <c r="O232" s="34">
        <v>44960</v>
      </c>
      <c r="P232" s="46" t="s">
        <v>481</v>
      </c>
      <c r="Q232" s="61"/>
      <c r="R232" s="61">
        <f t="shared" si="43"/>
        <v>5</v>
      </c>
      <c r="S232" s="61"/>
      <c r="T232" s="61"/>
      <c r="U232" s="61" t="s">
        <v>922</v>
      </c>
      <c r="V232" s="19"/>
    </row>
    <row r="233" spans="1:22" ht="94.5">
      <c r="A233" s="20">
        <f t="shared" si="44"/>
        <v>209</v>
      </c>
      <c r="B233" s="39" t="s">
        <v>647</v>
      </c>
      <c r="C233" s="41" t="s">
        <v>208</v>
      </c>
      <c r="D233" s="40" t="s">
        <v>1075</v>
      </c>
      <c r="E233" s="24" t="s">
        <v>672</v>
      </c>
      <c r="F233" s="24" t="s">
        <v>940</v>
      </c>
      <c r="G233" s="28" t="s">
        <v>646</v>
      </c>
      <c r="H233" s="61">
        <f t="shared" si="45"/>
        <v>20.3775</v>
      </c>
      <c r="I233" s="61">
        <v>10</v>
      </c>
      <c r="J233" s="61">
        <f t="shared" si="41"/>
        <v>203.775</v>
      </c>
      <c r="K233" s="61">
        <f t="shared" si="42"/>
        <v>20.3775</v>
      </c>
      <c r="L233" s="61">
        <v>10</v>
      </c>
      <c r="M233" s="61">
        <v>203.775</v>
      </c>
      <c r="N233" s="101" t="s">
        <v>730</v>
      </c>
      <c r="O233" s="34">
        <v>44960</v>
      </c>
      <c r="P233" s="46" t="s">
        <v>482</v>
      </c>
      <c r="Q233" s="61"/>
      <c r="R233" s="61">
        <f t="shared" si="43"/>
        <v>10</v>
      </c>
      <c r="S233" s="61"/>
      <c r="T233" s="61"/>
      <c r="U233" s="61" t="s">
        <v>922</v>
      </c>
      <c r="V233" s="19"/>
    </row>
    <row r="234" spans="1:22" ht="69" customHeight="1">
      <c r="A234" s="20">
        <f t="shared" si="44"/>
        <v>210</v>
      </c>
      <c r="B234" s="39" t="s">
        <v>570</v>
      </c>
      <c r="C234" s="41" t="s">
        <v>209</v>
      </c>
      <c r="D234" s="40" t="s">
        <v>1075</v>
      </c>
      <c r="E234" s="24" t="s">
        <v>639</v>
      </c>
      <c r="F234" s="24" t="s">
        <v>943</v>
      </c>
      <c r="G234" s="28" t="s">
        <v>646</v>
      </c>
      <c r="H234" s="61">
        <f t="shared" si="45"/>
        <v>200.32048076923078</v>
      </c>
      <c r="I234" s="61">
        <v>104</v>
      </c>
      <c r="J234" s="61">
        <f t="shared" si="41"/>
        <v>20833.33</v>
      </c>
      <c r="K234" s="61">
        <f t="shared" si="42"/>
        <v>200.32048076923078</v>
      </c>
      <c r="L234" s="61">
        <v>104</v>
      </c>
      <c r="M234" s="61">
        <v>20833.33</v>
      </c>
      <c r="N234" s="101" t="s">
        <v>728</v>
      </c>
      <c r="O234" s="34">
        <v>44960</v>
      </c>
      <c r="P234" s="46" t="s">
        <v>483</v>
      </c>
      <c r="Q234" s="61">
        <f>S234/R234</f>
        <v>195.91346153846155</v>
      </c>
      <c r="R234" s="61">
        <f t="shared" si="43"/>
        <v>104</v>
      </c>
      <c r="S234" s="61">
        <v>20375</v>
      </c>
      <c r="T234" s="89">
        <v>44977</v>
      </c>
      <c r="U234" s="61"/>
      <c r="V234" s="19"/>
    </row>
    <row r="235" spans="1:22" ht="63">
      <c r="A235" s="20">
        <f t="shared" si="44"/>
        <v>211</v>
      </c>
      <c r="B235" s="39" t="s">
        <v>640</v>
      </c>
      <c r="C235" s="41" t="s">
        <v>210</v>
      </c>
      <c r="D235" s="40" t="s">
        <v>1075</v>
      </c>
      <c r="E235" s="24" t="s">
        <v>944</v>
      </c>
      <c r="F235" s="24" t="s">
        <v>945</v>
      </c>
      <c r="G235" s="28" t="s">
        <v>591</v>
      </c>
      <c r="H235" s="61">
        <f t="shared" si="45"/>
        <v>208.33</v>
      </c>
      <c r="I235" s="61">
        <v>1</v>
      </c>
      <c r="J235" s="61">
        <f t="shared" si="41"/>
        <v>208.33</v>
      </c>
      <c r="K235" s="61">
        <f t="shared" si="42"/>
        <v>208.33</v>
      </c>
      <c r="L235" s="61">
        <v>1</v>
      </c>
      <c r="M235" s="61">
        <v>208.33</v>
      </c>
      <c r="N235" s="101" t="s">
        <v>727</v>
      </c>
      <c r="O235" s="34">
        <v>44958</v>
      </c>
      <c r="P235" s="46" t="s">
        <v>484</v>
      </c>
      <c r="Q235" s="61">
        <f>S235/R235</f>
        <v>208.33</v>
      </c>
      <c r="R235" s="61">
        <f t="shared" si="43"/>
        <v>1</v>
      </c>
      <c r="S235" s="61">
        <v>208.33</v>
      </c>
      <c r="T235" s="89">
        <v>44977</v>
      </c>
      <c r="U235" s="61"/>
      <c r="V235" s="19"/>
    </row>
    <row r="236" spans="1:22" ht="47.25">
      <c r="A236" s="20">
        <f t="shared" si="44"/>
        <v>212</v>
      </c>
      <c r="B236" s="39" t="s">
        <v>647</v>
      </c>
      <c r="C236" s="41" t="s">
        <v>211</v>
      </c>
      <c r="D236" s="40" t="s">
        <v>1075</v>
      </c>
      <c r="E236" s="24" t="s">
        <v>639</v>
      </c>
      <c r="F236" s="24" t="s">
        <v>946</v>
      </c>
      <c r="G236" s="28" t="s">
        <v>646</v>
      </c>
      <c r="H236" s="61">
        <f t="shared" si="45"/>
        <v>0.9157527472527472</v>
      </c>
      <c r="I236" s="61">
        <v>1820</v>
      </c>
      <c r="J236" s="61">
        <f t="shared" si="41"/>
        <v>1666.67</v>
      </c>
      <c r="K236" s="61">
        <f t="shared" si="42"/>
        <v>0.9157527472527472</v>
      </c>
      <c r="L236" s="61">
        <v>1820</v>
      </c>
      <c r="M236" s="61">
        <v>1666.67</v>
      </c>
      <c r="N236" s="101" t="s">
        <v>726</v>
      </c>
      <c r="O236" s="34">
        <v>44956</v>
      </c>
      <c r="P236" s="46" t="s">
        <v>485</v>
      </c>
      <c r="Q236" s="61">
        <f>S236/R236</f>
        <v>0.9157527472527472</v>
      </c>
      <c r="R236" s="61">
        <f t="shared" si="43"/>
        <v>1820</v>
      </c>
      <c r="S236" s="61">
        <v>1666.67</v>
      </c>
      <c r="T236" s="89">
        <v>44966</v>
      </c>
      <c r="U236" s="61"/>
      <c r="V236" s="61"/>
    </row>
    <row r="237" spans="1:22" ht="47.25">
      <c r="A237" s="20">
        <f t="shared" si="44"/>
        <v>213</v>
      </c>
      <c r="B237" s="39" t="s">
        <v>647</v>
      </c>
      <c r="C237" s="41" t="s">
        <v>212</v>
      </c>
      <c r="D237" s="40" t="s">
        <v>1075</v>
      </c>
      <c r="E237" s="24" t="s">
        <v>639</v>
      </c>
      <c r="F237" s="24" t="s">
        <v>947</v>
      </c>
      <c r="G237" s="28" t="s">
        <v>646</v>
      </c>
      <c r="H237" s="61">
        <f t="shared" si="45"/>
        <v>6.565636363636363</v>
      </c>
      <c r="I237" s="61">
        <v>165</v>
      </c>
      <c r="J237" s="61">
        <f t="shared" si="41"/>
        <v>1083.33</v>
      </c>
      <c r="K237" s="61">
        <f t="shared" si="42"/>
        <v>6.565636363636363</v>
      </c>
      <c r="L237" s="61">
        <v>165</v>
      </c>
      <c r="M237" s="61">
        <v>1083.33</v>
      </c>
      <c r="N237" s="101" t="s">
        <v>724</v>
      </c>
      <c r="O237" s="34">
        <v>44956</v>
      </c>
      <c r="P237" s="46" t="s">
        <v>486</v>
      </c>
      <c r="Q237" s="61">
        <f aca="true" t="shared" si="46" ref="Q237:Q243">S237/R237</f>
        <v>6.213636363636364</v>
      </c>
      <c r="R237" s="61">
        <f t="shared" si="43"/>
        <v>165</v>
      </c>
      <c r="S237" s="61">
        <v>1025.25</v>
      </c>
      <c r="T237" s="89">
        <v>44984</v>
      </c>
      <c r="U237" s="61"/>
      <c r="V237" s="19"/>
    </row>
    <row r="238" spans="1:22" ht="126">
      <c r="A238" s="20">
        <f t="shared" si="44"/>
        <v>214</v>
      </c>
      <c r="B238" s="39" t="s">
        <v>640</v>
      </c>
      <c r="C238" s="41" t="s">
        <v>213</v>
      </c>
      <c r="D238" s="40" t="s">
        <v>1075</v>
      </c>
      <c r="E238" s="24" t="s">
        <v>639</v>
      </c>
      <c r="F238" s="24" t="s">
        <v>948</v>
      </c>
      <c r="G238" s="28" t="s">
        <v>591</v>
      </c>
      <c r="H238" s="61">
        <f t="shared" si="45"/>
        <v>31.25</v>
      </c>
      <c r="I238" s="61">
        <v>8</v>
      </c>
      <c r="J238" s="61">
        <f t="shared" si="41"/>
        <v>250</v>
      </c>
      <c r="K238" s="61">
        <f t="shared" si="42"/>
        <v>31.25</v>
      </c>
      <c r="L238" s="61">
        <v>8</v>
      </c>
      <c r="M238" s="61">
        <v>250</v>
      </c>
      <c r="N238" s="101" t="s">
        <v>723</v>
      </c>
      <c r="O238" s="34">
        <v>44956</v>
      </c>
      <c r="P238" s="46" t="s">
        <v>487</v>
      </c>
      <c r="Q238" s="61">
        <f t="shared" si="46"/>
        <v>30</v>
      </c>
      <c r="R238" s="61">
        <f t="shared" si="43"/>
        <v>8</v>
      </c>
      <c r="S238" s="61">
        <v>240</v>
      </c>
      <c r="T238" s="89">
        <v>44981</v>
      </c>
      <c r="U238" s="61"/>
      <c r="V238" s="19"/>
    </row>
    <row r="239" spans="1:22" ht="47.25">
      <c r="A239" s="20">
        <f t="shared" si="44"/>
        <v>215</v>
      </c>
      <c r="B239" s="39" t="s">
        <v>640</v>
      </c>
      <c r="C239" s="41" t="s">
        <v>214</v>
      </c>
      <c r="D239" s="40" t="s">
        <v>1075</v>
      </c>
      <c r="E239" s="24" t="s">
        <v>949</v>
      </c>
      <c r="F239" s="24" t="s">
        <v>950</v>
      </c>
      <c r="G239" s="28" t="s">
        <v>591</v>
      </c>
      <c r="H239" s="61">
        <f t="shared" si="45"/>
        <v>10</v>
      </c>
      <c r="I239" s="61">
        <v>110</v>
      </c>
      <c r="J239" s="61">
        <f t="shared" si="41"/>
        <v>1100</v>
      </c>
      <c r="K239" s="61">
        <f t="shared" si="42"/>
        <v>10</v>
      </c>
      <c r="L239" s="61">
        <v>110</v>
      </c>
      <c r="M239" s="61">
        <v>1100</v>
      </c>
      <c r="N239" s="101" t="s">
        <v>721</v>
      </c>
      <c r="O239" s="34">
        <v>44949</v>
      </c>
      <c r="P239" s="46" t="s">
        <v>488</v>
      </c>
      <c r="Q239" s="61">
        <f t="shared" si="46"/>
        <v>7.8125</v>
      </c>
      <c r="R239" s="61">
        <v>76</v>
      </c>
      <c r="S239" s="61">
        <v>593.75</v>
      </c>
      <c r="T239" s="89">
        <v>44970</v>
      </c>
      <c r="U239" s="61"/>
      <c r="V239" s="19"/>
    </row>
    <row r="240" spans="1:22" ht="47.25">
      <c r="A240" s="20">
        <f t="shared" si="44"/>
        <v>216</v>
      </c>
      <c r="B240" s="39" t="s">
        <v>647</v>
      </c>
      <c r="C240" s="41" t="s">
        <v>215</v>
      </c>
      <c r="D240" s="40" t="s">
        <v>1075</v>
      </c>
      <c r="E240" s="24" t="s">
        <v>672</v>
      </c>
      <c r="F240" s="24" t="s">
        <v>951</v>
      </c>
      <c r="G240" s="28" t="s">
        <v>646</v>
      </c>
      <c r="H240" s="61">
        <f t="shared" si="45"/>
        <v>2828.285</v>
      </c>
      <c r="I240" s="61">
        <v>2</v>
      </c>
      <c r="J240" s="61">
        <f t="shared" si="41"/>
        <v>5656.57</v>
      </c>
      <c r="K240" s="61">
        <f t="shared" si="42"/>
        <v>2828.285</v>
      </c>
      <c r="L240" s="61">
        <v>2</v>
      </c>
      <c r="M240" s="61">
        <v>5656.57</v>
      </c>
      <c r="N240" s="101" t="s">
        <v>720</v>
      </c>
      <c r="O240" s="34">
        <v>44949</v>
      </c>
      <c r="P240" s="46" t="s">
        <v>489</v>
      </c>
      <c r="Q240" s="61">
        <f t="shared" si="46"/>
        <v>2828.16</v>
      </c>
      <c r="R240" s="61">
        <f t="shared" si="43"/>
        <v>2</v>
      </c>
      <c r="S240" s="61">
        <v>5656.32</v>
      </c>
      <c r="T240" s="89">
        <v>44964</v>
      </c>
      <c r="U240" s="61"/>
      <c r="V240" s="19"/>
    </row>
    <row r="241" spans="1:22" ht="47.25">
      <c r="A241" s="20">
        <f t="shared" si="44"/>
        <v>217</v>
      </c>
      <c r="B241" s="39" t="s">
        <v>647</v>
      </c>
      <c r="C241" s="41" t="s">
        <v>216</v>
      </c>
      <c r="D241" s="40" t="s">
        <v>1075</v>
      </c>
      <c r="E241" s="24" t="s">
        <v>672</v>
      </c>
      <c r="F241" s="24" t="s">
        <v>951</v>
      </c>
      <c r="G241" s="28" t="s">
        <v>646</v>
      </c>
      <c r="H241" s="61">
        <f t="shared" si="45"/>
        <v>3645.84</v>
      </c>
      <c r="I241" s="61">
        <v>1</v>
      </c>
      <c r="J241" s="61">
        <f t="shared" si="41"/>
        <v>3645.84</v>
      </c>
      <c r="K241" s="61">
        <f t="shared" si="42"/>
        <v>3645.84</v>
      </c>
      <c r="L241" s="61">
        <v>1</v>
      </c>
      <c r="M241" s="61">
        <v>3645.84</v>
      </c>
      <c r="N241" s="101" t="s">
        <v>720</v>
      </c>
      <c r="O241" s="34">
        <v>44949</v>
      </c>
      <c r="P241" s="46" t="s">
        <v>490</v>
      </c>
      <c r="Q241" s="61">
        <f t="shared" si="46"/>
        <v>3644</v>
      </c>
      <c r="R241" s="61">
        <f t="shared" si="43"/>
        <v>1</v>
      </c>
      <c r="S241" s="61">
        <v>3644</v>
      </c>
      <c r="T241" s="89">
        <v>44970</v>
      </c>
      <c r="U241" s="61"/>
      <c r="V241" s="19"/>
    </row>
    <row r="242" spans="1:22" ht="46.5" customHeight="1">
      <c r="A242" s="20">
        <f t="shared" si="44"/>
        <v>218</v>
      </c>
      <c r="B242" s="39" t="s">
        <v>647</v>
      </c>
      <c r="C242" s="41" t="s">
        <v>217</v>
      </c>
      <c r="D242" s="40" t="s">
        <v>1075</v>
      </c>
      <c r="E242" s="24" t="s">
        <v>639</v>
      </c>
      <c r="F242" s="24" t="s">
        <v>952</v>
      </c>
      <c r="G242" s="28" t="s">
        <v>646</v>
      </c>
      <c r="H242" s="61">
        <f t="shared" si="45"/>
        <v>0.09731674452030183</v>
      </c>
      <c r="I242" s="61">
        <v>11132</v>
      </c>
      <c r="J242" s="61">
        <f t="shared" si="41"/>
        <v>1083.33</v>
      </c>
      <c r="K242" s="61">
        <f t="shared" si="42"/>
        <v>0.09731674452030183</v>
      </c>
      <c r="L242" s="61">
        <v>11132</v>
      </c>
      <c r="M242" s="61">
        <v>1083.33</v>
      </c>
      <c r="N242" s="101" t="s">
        <v>718</v>
      </c>
      <c r="O242" s="34">
        <v>44949</v>
      </c>
      <c r="P242" s="46" t="s">
        <v>491</v>
      </c>
      <c r="Q242" s="61">
        <f t="shared" si="46"/>
        <v>0.059790154509522096</v>
      </c>
      <c r="R242" s="61">
        <f t="shared" si="43"/>
        <v>11132</v>
      </c>
      <c r="S242" s="61">
        <v>665.584</v>
      </c>
      <c r="T242" s="89">
        <v>44971</v>
      </c>
      <c r="U242" s="61"/>
      <c r="V242" s="19"/>
    </row>
    <row r="243" spans="1:22" ht="47.25">
      <c r="A243" s="20">
        <f t="shared" si="44"/>
        <v>219</v>
      </c>
      <c r="B243" s="39" t="s">
        <v>647</v>
      </c>
      <c r="C243" s="41" t="s">
        <v>218</v>
      </c>
      <c r="D243" s="40" t="s">
        <v>1075</v>
      </c>
      <c r="E243" s="24" t="s">
        <v>639</v>
      </c>
      <c r="F243" s="24" t="s">
        <v>953</v>
      </c>
      <c r="G243" s="28" t="s">
        <v>646</v>
      </c>
      <c r="H243" s="61">
        <f t="shared" si="45"/>
        <v>6.0763839285714285</v>
      </c>
      <c r="I243" s="61">
        <v>672</v>
      </c>
      <c r="J243" s="61">
        <f t="shared" si="41"/>
        <v>4083.33</v>
      </c>
      <c r="K243" s="61">
        <f t="shared" si="42"/>
        <v>6.0763839285714285</v>
      </c>
      <c r="L243" s="61">
        <v>672</v>
      </c>
      <c r="M243" s="61">
        <v>4083.33</v>
      </c>
      <c r="N243" s="101" t="s">
        <v>717</v>
      </c>
      <c r="O243" s="34">
        <v>44949</v>
      </c>
      <c r="P243" s="46" t="s">
        <v>492</v>
      </c>
      <c r="Q243" s="104">
        <f t="shared" si="46"/>
        <v>5.996428571428571</v>
      </c>
      <c r="R243" s="61">
        <f t="shared" si="43"/>
        <v>672</v>
      </c>
      <c r="S243" s="104">
        <v>4029.6</v>
      </c>
      <c r="T243" s="105">
        <v>44971</v>
      </c>
      <c r="U243" s="104"/>
      <c r="V243" s="19"/>
    </row>
    <row r="244" spans="1:22" ht="47.25">
      <c r="A244" s="20">
        <f t="shared" si="44"/>
        <v>220</v>
      </c>
      <c r="B244" s="39" t="s">
        <v>640</v>
      </c>
      <c r="C244" s="41" t="s">
        <v>219</v>
      </c>
      <c r="D244" s="40" t="s">
        <v>1075</v>
      </c>
      <c r="E244" s="24" t="s">
        <v>639</v>
      </c>
      <c r="F244" s="24" t="s">
        <v>954</v>
      </c>
      <c r="G244" s="28" t="s">
        <v>640</v>
      </c>
      <c r="H244" s="61">
        <f t="shared" si="45"/>
        <v>916.67</v>
      </c>
      <c r="I244" s="61">
        <v>1</v>
      </c>
      <c r="J244" s="61">
        <f t="shared" si="41"/>
        <v>916.67</v>
      </c>
      <c r="K244" s="61">
        <f t="shared" si="42"/>
        <v>19.92760869565217</v>
      </c>
      <c r="L244" s="61">
        <v>46</v>
      </c>
      <c r="M244" s="61">
        <v>916.67</v>
      </c>
      <c r="N244" s="101" t="s">
        <v>715</v>
      </c>
      <c r="O244" s="34">
        <v>44946</v>
      </c>
      <c r="P244" s="46" t="s">
        <v>493</v>
      </c>
      <c r="Q244" s="104">
        <f>S244/R244</f>
        <v>19.084869565217392</v>
      </c>
      <c r="R244" s="61">
        <f t="shared" si="43"/>
        <v>46</v>
      </c>
      <c r="S244" s="104">
        <v>877.904</v>
      </c>
      <c r="T244" s="105">
        <v>44965</v>
      </c>
      <c r="U244" s="104"/>
      <c r="V244" s="19"/>
    </row>
    <row r="245" spans="1:22" ht="47.25">
      <c r="A245" s="20">
        <f t="shared" si="44"/>
        <v>221</v>
      </c>
      <c r="B245" s="39" t="s">
        <v>647</v>
      </c>
      <c r="C245" s="41" t="s">
        <v>220</v>
      </c>
      <c r="D245" s="40" t="s">
        <v>1075</v>
      </c>
      <c r="E245" s="24" t="s">
        <v>639</v>
      </c>
      <c r="F245" s="24" t="s">
        <v>955</v>
      </c>
      <c r="G245" s="28" t="s">
        <v>646</v>
      </c>
      <c r="H245" s="61">
        <f t="shared" si="45"/>
        <v>9.615384615384615</v>
      </c>
      <c r="I245" s="61">
        <v>26</v>
      </c>
      <c r="J245" s="61">
        <f t="shared" si="41"/>
        <v>250</v>
      </c>
      <c r="K245" s="61">
        <f t="shared" si="42"/>
        <v>9.615384615384615</v>
      </c>
      <c r="L245" s="61">
        <v>26</v>
      </c>
      <c r="M245" s="61">
        <v>250</v>
      </c>
      <c r="N245" s="101" t="s">
        <v>714</v>
      </c>
      <c r="O245" s="34">
        <v>44944</v>
      </c>
      <c r="P245" s="46" t="s">
        <v>494</v>
      </c>
      <c r="Q245" s="104"/>
      <c r="R245" s="61">
        <f t="shared" si="43"/>
        <v>26</v>
      </c>
      <c r="S245" s="104"/>
      <c r="T245" s="104"/>
      <c r="U245" s="104" t="s">
        <v>922</v>
      </c>
      <c r="V245" s="19"/>
    </row>
    <row r="246" spans="1:22" ht="47.25">
      <c r="A246" s="20">
        <f t="shared" si="44"/>
        <v>222</v>
      </c>
      <c r="B246" s="39" t="s">
        <v>647</v>
      </c>
      <c r="C246" s="41" t="s">
        <v>221</v>
      </c>
      <c r="D246" s="40" t="s">
        <v>1075</v>
      </c>
      <c r="E246" s="24" t="s">
        <v>639</v>
      </c>
      <c r="F246" s="24" t="s">
        <v>956</v>
      </c>
      <c r="G246" s="28" t="s">
        <v>646</v>
      </c>
      <c r="H246" s="61">
        <f t="shared" si="45"/>
        <v>0.2776749352091818</v>
      </c>
      <c r="I246" s="61">
        <v>5402</v>
      </c>
      <c r="J246" s="61">
        <f t="shared" si="41"/>
        <v>1500</v>
      </c>
      <c r="K246" s="61">
        <f t="shared" si="42"/>
        <v>0.2776749352091818</v>
      </c>
      <c r="L246" s="61">
        <v>5402</v>
      </c>
      <c r="M246" s="61">
        <v>1500</v>
      </c>
      <c r="N246" s="101" t="s">
        <v>713</v>
      </c>
      <c r="O246" s="34">
        <v>44944</v>
      </c>
      <c r="P246" s="46" t="s">
        <v>495</v>
      </c>
      <c r="Q246" s="104">
        <f>S246/R246</f>
        <v>0.2771140318400592</v>
      </c>
      <c r="R246" s="61">
        <f t="shared" si="43"/>
        <v>5402</v>
      </c>
      <c r="S246" s="104">
        <v>1496.97</v>
      </c>
      <c r="T246" s="105">
        <v>44965</v>
      </c>
      <c r="U246" s="104"/>
      <c r="V246" s="19"/>
    </row>
    <row r="247" spans="1:22" ht="47.25">
      <c r="A247" s="20">
        <f t="shared" si="44"/>
        <v>223</v>
      </c>
      <c r="B247" s="39" t="s">
        <v>570</v>
      </c>
      <c r="C247" s="41" t="s">
        <v>222</v>
      </c>
      <c r="D247" s="40" t="s">
        <v>1075</v>
      </c>
      <c r="E247" s="24" t="s">
        <v>672</v>
      </c>
      <c r="F247" s="24" t="s">
        <v>921</v>
      </c>
      <c r="G247" s="28" t="s">
        <v>683</v>
      </c>
      <c r="H247" s="61">
        <f>J247/I247</f>
        <v>370.477265625</v>
      </c>
      <c r="I247" s="61">
        <v>64</v>
      </c>
      <c r="J247" s="61">
        <f t="shared" si="41"/>
        <v>23710.545</v>
      </c>
      <c r="K247" s="61">
        <f>M247/L247</f>
        <v>370.477265625</v>
      </c>
      <c r="L247" s="61">
        <v>64</v>
      </c>
      <c r="M247" s="61">
        <v>23710.545</v>
      </c>
      <c r="N247" s="101" t="s">
        <v>712</v>
      </c>
      <c r="O247" s="34">
        <v>44943</v>
      </c>
      <c r="P247" s="46" t="s">
        <v>496</v>
      </c>
      <c r="Q247" s="104"/>
      <c r="R247" s="61">
        <f t="shared" si="43"/>
        <v>64</v>
      </c>
      <c r="S247" s="104"/>
      <c r="T247" s="104"/>
      <c r="U247" s="104" t="s">
        <v>922</v>
      </c>
      <c r="V247" s="19"/>
    </row>
    <row r="248" spans="1:22" ht="47.25">
      <c r="A248" s="20">
        <f t="shared" si="44"/>
        <v>224</v>
      </c>
      <c r="B248" s="39" t="s">
        <v>570</v>
      </c>
      <c r="C248" s="41" t="s">
        <v>223</v>
      </c>
      <c r="D248" s="40" t="s">
        <v>1075</v>
      </c>
      <c r="E248" s="24" t="s">
        <v>672</v>
      </c>
      <c r="F248" s="24" t="s">
        <v>930</v>
      </c>
      <c r="G248" s="28" t="s">
        <v>683</v>
      </c>
      <c r="H248" s="61">
        <f>J248/I248</f>
        <v>998.4215625</v>
      </c>
      <c r="I248" s="61">
        <v>32</v>
      </c>
      <c r="J248" s="61">
        <f t="shared" si="41"/>
        <v>31949.49</v>
      </c>
      <c r="K248" s="61">
        <f>M248/L248</f>
        <v>998.4215625</v>
      </c>
      <c r="L248" s="61">
        <v>32</v>
      </c>
      <c r="M248" s="61">
        <v>31949.49</v>
      </c>
      <c r="N248" s="101" t="s">
        <v>711</v>
      </c>
      <c r="O248" s="34">
        <v>44943</v>
      </c>
      <c r="P248" s="46" t="s">
        <v>497</v>
      </c>
      <c r="Q248" s="104"/>
      <c r="R248" s="61">
        <f t="shared" si="43"/>
        <v>32</v>
      </c>
      <c r="S248" s="104"/>
      <c r="T248" s="104"/>
      <c r="U248" s="104" t="s">
        <v>922</v>
      </c>
      <c r="V248" s="19" t="s">
        <v>644</v>
      </c>
    </row>
    <row r="249" spans="1:22" ht="47.25">
      <c r="A249" s="20">
        <f t="shared" si="44"/>
        <v>225</v>
      </c>
      <c r="B249" s="39" t="s">
        <v>570</v>
      </c>
      <c r="C249" s="41" t="s">
        <v>224</v>
      </c>
      <c r="D249" s="40" t="s">
        <v>1075</v>
      </c>
      <c r="E249" s="24" t="s">
        <v>672</v>
      </c>
      <c r="F249" s="24" t="s">
        <v>921</v>
      </c>
      <c r="G249" s="28" t="s">
        <v>683</v>
      </c>
      <c r="H249" s="61">
        <f>J249/I249</f>
        <v>3382.29</v>
      </c>
      <c r="I249" s="61">
        <v>1</v>
      </c>
      <c r="J249" s="61">
        <f>M249+0</f>
        <v>3382.29</v>
      </c>
      <c r="K249" s="61">
        <f>M249/L249</f>
        <v>3382.29</v>
      </c>
      <c r="L249" s="61">
        <v>1</v>
      </c>
      <c r="M249" s="61">
        <v>3382.29</v>
      </c>
      <c r="N249" s="101" t="s">
        <v>710</v>
      </c>
      <c r="O249" s="34">
        <v>44943</v>
      </c>
      <c r="P249" s="46" t="s">
        <v>498</v>
      </c>
      <c r="Q249" s="104"/>
      <c r="R249" s="61">
        <f t="shared" si="43"/>
        <v>1</v>
      </c>
      <c r="S249" s="104"/>
      <c r="T249" s="104"/>
      <c r="U249" s="104" t="s">
        <v>922</v>
      </c>
      <c r="V249" s="19" t="s">
        <v>642</v>
      </c>
    </row>
    <row r="250" spans="1:22" ht="47.25">
      <c r="A250" s="20">
        <f t="shared" si="44"/>
        <v>226</v>
      </c>
      <c r="B250" s="39" t="s">
        <v>647</v>
      </c>
      <c r="C250" s="41" t="s">
        <v>179</v>
      </c>
      <c r="D250" s="40" t="s">
        <v>1075</v>
      </c>
      <c r="E250" s="24" t="s">
        <v>641</v>
      </c>
      <c r="F250" s="24" t="s">
        <v>997</v>
      </c>
      <c r="G250" s="28" t="s">
        <v>646</v>
      </c>
      <c r="H250" s="82">
        <f aca="true" t="shared" si="47" ref="H250:H266">J250/I250</f>
        <v>20.3775</v>
      </c>
      <c r="I250" s="20">
        <v>10</v>
      </c>
      <c r="J250" s="21">
        <v>203.775</v>
      </c>
      <c r="K250" s="82">
        <f aca="true" t="shared" si="48" ref="K250:K280">M250/L250</f>
        <v>20.3775</v>
      </c>
      <c r="L250" s="20">
        <v>10</v>
      </c>
      <c r="M250" s="21">
        <v>203.775</v>
      </c>
      <c r="N250" s="18" t="s">
        <v>770</v>
      </c>
      <c r="O250" s="34">
        <v>44973</v>
      </c>
      <c r="P250" s="76" t="s">
        <v>447</v>
      </c>
      <c r="Q250" s="81">
        <f>S250/R250</f>
        <v>18.2</v>
      </c>
      <c r="R250" s="20">
        <v>10</v>
      </c>
      <c r="S250" s="20">
        <v>182</v>
      </c>
      <c r="T250" s="75">
        <v>44998</v>
      </c>
      <c r="U250" s="19"/>
      <c r="V250" s="19"/>
    </row>
    <row r="251" spans="1:22" ht="71.25">
      <c r="A251" s="20">
        <f t="shared" si="44"/>
        <v>227</v>
      </c>
      <c r="B251" s="39" t="s">
        <v>647</v>
      </c>
      <c r="C251" s="41" t="s">
        <v>180</v>
      </c>
      <c r="D251" s="40" t="s">
        <v>1075</v>
      </c>
      <c r="E251" s="24" t="s">
        <v>641</v>
      </c>
      <c r="F251" s="108" t="s">
        <v>1071</v>
      </c>
      <c r="G251" s="28" t="s">
        <v>646</v>
      </c>
      <c r="H251" s="82">
        <f t="shared" si="47"/>
        <v>58.0832</v>
      </c>
      <c r="I251" s="20">
        <v>5</v>
      </c>
      <c r="J251" s="21">
        <v>290.416</v>
      </c>
      <c r="K251" s="82">
        <f t="shared" si="48"/>
        <v>58.0832</v>
      </c>
      <c r="L251" s="20">
        <v>5</v>
      </c>
      <c r="M251" s="21">
        <v>290.416</v>
      </c>
      <c r="N251" s="18" t="s">
        <v>769</v>
      </c>
      <c r="O251" s="34">
        <v>44973</v>
      </c>
      <c r="P251" s="76" t="s">
        <v>448</v>
      </c>
      <c r="Q251" s="81"/>
      <c r="R251" s="20"/>
      <c r="S251" s="20"/>
      <c r="T251" s="75"/>
      <c r="U251" s="19" t="s">
        <v>553</v>
      </c>
      <c r="V251" s="19" t="s">
        <v>644</v>
      </c>
    </row>
    <row r="252" spans="1:22" ht="47.25">
      <c r="A252" s="20">
        <f t="shared" si="44"/>
        <v>228</v>
      </c>
      <c r="B252" s="39" t="s">
        <v>647</v>
      </c>
      <c r="C252" s="41" t="s">
        <v>181</v>
      </c>
      <c r="D252" s="40" t="s">
        <v>1075</v>
      </c>
      <c r="E252" s="24" t="s">
        <v>641</v>
      </c>
      <c r="F252" s="24" t="s">
        <v>1009</v>
      </c>
      <c r="G252" s="28" t="s">
        <v>646</v>
      </c>
      <c r="H252" s="82">
        <f t="shared" si="47"/>
        <v>41.6665</v>
      </c>
      <c r="I252" s="20">
        <v>2</v>
      </c>
      <c r="J252" s="21">
        <v>83.333</v>
      </c>
      <c r="K252" s="82">
        <f t="shared" si="48"/>
        <v>41.6665</v>
      </c>
      <c r="L252" s="20">
        <v>2</v>
      </c>
      <c r="M252" s="21">
        <v>83.333</v>
      </c>
      <c r="N252" s="18" t="s">
        <v>768</v>
      </c>
      <c r="O252" s="34">
        <v>44973</v>
      </c>
      <c r="P252" s="76" t="s">
        <v>449</v>
      </c>
      <c r="Q252" s="81"/>
      <c r="R252" s="20"/>
      <c r="S252" s="20"/>
      <c r="T252" s="75"/>
      <c r="U252" s="19" t="s">
        <v>553</v>
      </c>
      <c r="V252" s="19" t="s">
        <v>644</v>
      </c>
    </row>
    <row r="253" spans="1:22" ht="47.25">
      <c r="A253" s="20">
        <f t="shared" si="44"/>
        <v>229</v>
      </c>
      <c r="B253" s="39" t="s">
        <v>683</v>
      </c>
      <c r="C253" s="41" t="s">
        <v>182</v>
      </c>
      <c r="D253" s="40" t="s">
        <v>1075</v>
      </c>
      <c r="E253" s="24" t="s">
        <v>641</v>
      </c>
      <c r="F253" s="24" t="s">
        <v>998</v>
      </c>
      <c r="G253" s="28" t="s">
        <v>665</v>
      </c>
      <c r="H253" s="82">
        <f t="shared" si="47"/>
        <v>5216.793956043956</v>
      </c>
      <c r="I253" s="20">
        <v>1.82</v>
      </c>
      <c r="J253" s="21">
        <v>9494.565</v>
      </c>
      <c r="K253" s="82">
        <f t="shared" si="48"/>
        <v>5216.793956043956</v>
      </c>
      <c r="L253" s="20">
        <v>1.82</v>
      </c>
      <c r="M253" s="21">
        <v>9494.565</v>
      </c>
      <c r="N253" s="18" t="s">
        <v>767</v>
      </c>
      <c r="O253" s="34">
        <v>44973</v>
      </c>
      <c r="P253" s="76" t="s">
        <v>450</v>
      </c>
      <c r="Q253" s="81">
        <f>S253/R253</f>
        <v>5193.9</v>
      </c>
      <c r="R253" s="20">
        <v>1.82</v>
      </c>
      <c r="S253" s="20">
        <v>9452.898</v>
      </c>
      <c r="T253" s="75">
        <v>45013</v>
      </c>
      <c r="U253" s="19"/>
      <c r="V253" s="19"/>
    </row>
    <row r="254" spans="1:22" ht="47.25">
      <c r="A254" s="20">
        <f t="shared" si="44"/>
        <v>230</v>
      </c>
      <c r="B254" s="39" t="s">
        <v>683</v>
      </c>
      <c r="C254" s="41" t="s">
        <v>183</v>
      </c>
      <c r="D254" s="40" t="s">
        <v>1075</v>
      </c>
      <c r="E254" s="24" t="s">
        <v>641</v>
      </c>
      <c r="F254" s="24" t="s">
        <v>999</v>
      </c>
      <c r="G254" s="28" t="s">
        <v>646</v>
      </c>
      <c r="H254" s="82">
        <f t="shared" si="47"/>
        <v>42.788328125</v>
      </c>
      <c r="I254" s="20">
        <v>64</v>
      </c>
      <c r="J254" s="21">
        <v>2738.453</v>
      </c>
      <c r="K254" s="82">
        <f t="shared" si="48"/>
        <v>42.788328125</v>
      </c>
      <c r="L254" s="20">
        <v>64</v>
      </c>
      <c r="M254" s="21">
        <v>2738.453</v>
      </c>
      <c r="N254" s="18" t="s">
        <v>766</v>
      </c>
      <c r="O254" s="34">
        <v>44973</v>
      </c>
      <c r="P254" s="76" t="s">
        <v>451</v>
      </c>
      <c r="Q254" s="81">
        <f>S254/R254</f>
        <v>42.788328125</v>
      </c>
      <c r="R254" s="20">
        <v>64</v>
      </c>
      <c r="S254" s="20">
        <v>2738.453</v>
      </c>
      <c r="T254" s="75">
        <v>45005</v>
      </c>
      <c r="U254" s="19"/>
      <c r="V254" s="19"/>
    </row>
    <row r="255" spans="1:22" ht="47.25">
      <c r="A255" s="20">
        <f t="shared" si="44"/>
        <v>231</v>
      </c>
      <c r="B255" s="39" t="s">
        <v>683</v>
      </c>
      <c r="C255" s="41" t="s">
        <v>184</v>
      </c>
      <c r="D255" s="40" t="s">
        <v>1075</v>
      </c>
      <c r="E255" s="24" t="s">
        <v>641</v>
      </c>
      <c r="F255" s="24" t="s">
        <v>999</v>
      </c>
      <c r="G255" s="28" t="s">
        <v>646</v>
      </c>
      <c r="H255" s="82">
        <f t="shared" si="47"/>
        <v>40.04082142857143</v>
      </c>
      <c r="I255" s="20">
        <v>28</v>
      </c>
      <c r="J255" s="21">
        <v>1121.143</v>
      </c>
      <c r="K255" s="82">
        <f t="shared" si="48"/>
        <v>40.04082142857143</v>
      </c>
      <c r="L255" s="20">
        <v>28</v>
      </c>
      <c r="M255" s="21">
        <v>1121.143</v>
      </c>
      <c r="N255" s="18" t="s">
        <v>765</v>
      </c>
      <c r="O255" s="34">
        <v>44973</v>
      </c>
      <c r="P255" s="76" t="s">
        <v>452</v>
      </c>
      <c r="Q255" s="81">
        <f>S255/R255</f>
        <v>40.04082142857143</v>
      </c>
      <c r="R255" s="20">
        <v>28</v>
      </c>
      <c r="S255" s="20">
        <v>1121.143</v>
      </c>
      <c r="T255" s="75">
        <v>45005</v>
      </c>
      <c r="U255" s="19"/>
      <c r="V255" s="19"/>
    </row>
    <row r="256" spans="1:22" ht="47.25">
      <c r="A256" s="20">
        <f t="shared" si="44"/>
        <v>232</v>
      </c>
      <c r="B256" s="39" t="s">
        <v>683</v>
      </c>
      <c r="C256" s="41" t="s">
        <v>146</v>
      </c>
      <c r="D256" s="40" t="s">
        <v>1075</v>
      </c>
      <c r="E256" s="24" t="s">
        <v>641</v>
      </c>
      <c r="F256" s="24" t="s">
        <v>1009</v>
      </c>
      <c r="G256" s="28" t="s">
        <v>665</v>
      </c>
      <c r="H256" s="82">
        <f t="shared" si="47"/>
        <v>4481.20575221239</v>
      </c>
      <c r="I256" s="20">
        <v>1.808</v>
      </c>
      <c r="J256" s="21">
        <v>8102.02</v>
      </c>
      <c r="K256" s="82">
        <f t="shared" si="48"/>
        <v>4481.20575221239</v>
      </c>
      <c r="L256" s="20">
        <v>1.808</v>
      </c>
      <c r="M256" s="21">
        <v>8102.02</v>
      </c>
      <c r="N256" s="18" t="s">
        <v>764</v>
      </c>
      <c r="O256" s="34">
        <v>44973</v>
      </c>
      <c r="P256" s="76" t="s">
        <v>453</v>
      </c>
      <c r="Q256" s="81"/>
      <c r="R256" s="20"/>
      <c r="S256" s="20"/>
      <c r="T256" s="75"/>
      <c r="U256" s="19" t="s">
        <v>553</v>
      </c>
      <c r="V256" s="19" t="s">
        <v>554</v>
      </c>
    </row>
    <row r="257" spans="1:22" ht="47.25">
      <c r="A257" s="20">
        <f t="shared" si="44"/>
        <v>233</v>
      </c>
      <c r="B257" s="39" t="s">
        <v>591</v>
      </c>
      <c r="C257" s="41" t="s">
        <v>185</v>
      </c>
      <c r="D257" s="40" t="s">
        <v>1075</v>
      </c>
      <c r="E257" s="24" t="s">
        <v>639</v>
      </c>
      <c r="F257" s="24" t="s">
        <v>1009</v>
      </c>
      <c r="G257" s="28" t="s">
        <v>763</v>
      </c>
      <c r="H257" s="82">
        <f t="shared" si="47"/>
        <v>32.48862897985705</v>
      </c>
      <c r="I257" s="20">
        <v>76.95</v>
      </c>
      <c r="J257" s="21">
        <v>2500</v>
      </c>
      <c r="K257" s="82">
        <f t="shared" si="48"/>
        <v>32.48862897985705</v>
      </c>
      <c r="L257" s="20">
        <v>76.95</v>
      </c>
      <c r="M257" s="21">
        <v>2500</v>
      </c>
      <c r="N257" s="18" t="s">
        <v>762</v>
      </c>
      <c r="O257" s="34">
        <v>44972</v>
      </c>
      <c r="P257" s="76" t="s">
        <v>454</v>
      </c>
      <c r="Q257" s="81"/>
      <c r="R257" s="20"/>
      <c r="S257" s="20"/>
      <c r="T257" s="75"/>
      <c r="U257" s="19" t="s">
        <v>642</v>
      </c>
      <c r="V257" s="19"/>
    </row>
    <row r="258" spans="1:22" ht="63">
      <c r="A258" s="20">
        <f t="shared" si="44"/>
        <v>234</v>
      </c>
      <c r="B258" s="39" t="s">
        <v>683</v>
      </c>
      <c r="C258" s="41" t="s">
        <v>186</v>
      </c>
      <c r="D258" s="40" t="s">
        <v>1075</v>
      </c>
      <c r="E258" s="24" t="s">
        <v>556</v>
      </c>
      <c r="F258" s="24" t="s">
        <v>791</v>
      </c>
      <c r="G258" s="28" t="s">
        <v>646</v>
      </c>
      <c r="H258" s="82">
        <f t="shared" si="47"/>
        <v>380.0156666666666</v>
      </c>
      <c r="I258" s="20">
        <v>30</v>
      </c>
      <c r="J258" s="21">
        <v>11400.47</v>
      </c>
      <c r="K258" s="82">
        <f t="shared" si="48"/>
        <v>380.0156666666666</v>
      </c>
      <c r="L258" s="20">
        <v>30</v>
      </c>
      <c r="M258" s="21">
        <v>11400.47</v>
      </c>
      <c r="N258" s="18" t="s">
        <v>761</v>
      </c>
      <c r="O258" s="34">
        <v>44972</v>
      </c>
      <c r="P258" s="76" t="s">
        <v>455</v>
      </c>
      <c r="Q258" s="81"/>
      <c r="R258" s="20"/>
      <c r="S258" s="20"/>
      <c r="T258" s="75"/>
      <c r="U258" s="19" t="s">
        <v>553</v>
      </c>
      <c r="V258" s="19" t="s">
        <v>554</v>
      </c>
    </row>
    <row r="259" spans="1:22" ht="63">
      <c r="A259" s="20">
        <f t="shared" si="44"/>
        <v>235</v>
      </c>
      <c r="B259" s="39" t="s">
        <v>683</v>
      </c>
      <c r="C259" s="41" t="s">
        <v>138</v>
      </c>
      <c r="D259" s="40" t="s">
        <v>1075</v>
      </c>
      <c r="E259" s="24" t="s">
        <v>556</v>
      </c>
      <c r="F259" s="24" t="s">
        <v>790</v>
      </c>
      <c r="G259" s="28" t="s">
        <v>646</v>
      </c>
      <c r="H259" s="82">
        <f t="shared" si="47"/>
        <v>6078.63</v>
      </c>
      <c r="I259" s="20">
        <v>1</v>
      </c>
      <c r="J259" s="21">
        <v>6078.63</v>
      </c>
      <c r="K259" s="82">
        <f t="shared" si="48"/>
        <v>6078.63</v>
      </c>
      <c r="L259" s="20">
        <v>1</v>
      </c>
      <c r="M259" s="21">
        <v>6078.63</v>
      </c>
      <c r="N259" s="18" t="s">
        <v>760</v>
      </c>
      <c r="O259" s="34">
        <v>44972</v>
      </c>
      <c r="P259" s="76" t="s">
        <v>456</v>
      </c>
      <c r="Q259" s="81"/>
      <c r="R259" s="20"/>
      <c r="S259" s="20"/>
      <c r="T259" s="75"/>
      <c r="U259" s="19" t="s">
        <v>553</v>
      </c>
      <c r="V259" s="19" t="s">
        <v>554</v>
      </c>
    </row>
    <row r="260" spans="1:22" ht="63">
      <c r="A260" s="20">
        <f t="shared" si="44"/>
        <v>236</v>
      </c>
      <c r="B260" s="39" t="s">
        <v>683</v>
      </c>
      <c r="C260" s="41" t="s">
        <v>139</v>
      </c>
      <c r="D260" s="40" t="s">
        <v>1075</v>
      </c>
      <c r="E260" s="24" t="s">
        <v>556</v>
      </c>
      <c r="F260" s="24" t="s">
        <v>790</v>
      </c>
      <c r="G260" s="28" t="s">
        <v>646</v>
      </c>
      <c r="H260" s="82">
        <f t="shared" si="47"/>
        <v>6742.39</v>
      </c>
      <c r="I260" s="20">
        <v>1</v>
      </c>
      <c r="J260" s="21">
        <v>6742.39</v>
      </c>
      <c r="K260" s="82">
        <f t="shared" si="48"/>
        <v>6742.39</v>
      </c>
      <c r="L260" s="20">
        <v>1</v>
      </c>
      <c r="M260" s="21">
        <v>6742.39</v>
      </c>
      <c r="N260" s="18" t="s">
        <v>759</v>
      </c>
      <c r="O260" s="34">
        <v>44972</v>
      </c>
      <c r="P260" s="76" t="s">
        <v>457</v>
      </c>
      <c r="Q260" s="81"/>
      <c r="R260" s="20"/>
      <c r="S260" s="20"/>
      <c r="T260" s="75"/>
      <c r="U260" s="19" t="s">
        <v>553</v>
      </c>
      <c r="V260" s="19" t="s">
        <v>554</v>
      </c>
    </row>
    <row r="261" spans="1:22" ht="46.5" customHeight="1">
      <c r="A261" s="20">
        <f t="shared" si="44"/>
        <v>237</v>
      </c>
      <c r="B261" s="39" t="s">
        <v>683</v>
      </c>
      <c r="C261" s="41" t="s">
        <v>187</v>
      </c>
      <c r="D261" s="40" t="s">
        <v>1075</v>
      </c>
      <c r="E261" s="24" t="s">
        <v>556</v>
      </c>
      <c r="F261" s="24" t="s">
        <v>809</v>
      </c>
      <c r="G261" s="28" t="s">
        <v>665</v>
      </c>
      <c r="H261" s="82">
        <f t="shared" si="47"/>
        <v>2682.5806451612902</v>
      </c>
      <c r="I261" s="20">
        <v>0.31</v>
      </c>
      <c r="J261" s="21">
        <v>831.6</v>
      </c>
      <c r="K261" s="82">
        <f t="shared" si="48"/>
        <v>2682.5806451612902</v>
      </c>
      <c r="L261" s="20">
        <v>0.31</v>
      </c>
      <c r="M261" s="21">
        <v>831.6</v>
      </c>
      <c r="N261" s="18" t="s">
        <v>758</v>
      </c>
      <c r="O261" s="34">
        <v>44971</v>
      </c>
      <c r="P261" s="76" t="s">
        <v>458</v>
      </c>
      <c r="Q261" s="81"/>
      <c r="R261" s="20"/>
      <c r="S261" s="20"/>
      <c r="T261" s="75"/>
      <c r="U261" s="19" t="s">
        <v>553</v>
      </c>
      <c r="V261" s="19" t="s">
        <v>644</v>
      </c>
    </row>
    <row r="262" spans="1:22" ht="47.25">
      <c r="A262" s="20">
        <f t="shared" si="44"/>
        <v>238</v>
      </c>
      <c r="B262" s="39" t="s">
        <v>683</v>
      </c>
      <c r="C262" s="41" t="s">
        <v>148</v>
      </c>
      <c r="D262" s="40" t="s">
        <v>1075</v>
      </c>
      <c r="E262" s="24" t="s">
        <v>639</v>
      </c>
      <c r="F262" s="24" t="s">
        <v>1009</v>
      </c>
      <c r="G262" s="28" t="s">
        <v>646</v>
      </c>
      <c r="H262" s="82">
        <f t="shared" si="47"/>
        <v>555.5553333333334</v>
      </c>
      <c r="I262" s="20">
        <v>3</v>
      </c>
      <c r="J262" s="21">
        <v>1666.666</v>
      </c>
      <c r="K262" s="82">
        <f t="shared" si="48"/>
        <v>555.5553333333334</v>
      </c>
      <c r="L262" s="20">
        <v>3</v>
      </c>
      <c r="M262" s="21">
        <v>1666.666</v>
      </c>
      <c r="N262" s="18" t="s">
        <v>757</v>
      </c>
      <c r="O262" s="34">
        <v>44971</v>
      </c>
      <c r="P262" s="76" t="s">
        <v>459</v>
      </c>
      <c r="Q262" s="81"/>
      <c r="R262" s="20"/>
      <c r="S262" s="20"/>
      <c r="T262" s="75"/>
      <c r="U262" s="19" t="s">
        <v>553</v>
      </c>
      <c r="V262" s="19" t="s">
        <v>554</v>
      </c>
    </row>
    <row r="263" spans="1:22" ht="63">
      <c r="A263" s="20">
        <f t="shared" si="44"/>
        <v>239</v>
      </c>
      <c r="B263" s="39" t="s">
        <v>683</v>
      </c>
      <c r="C263" s="41" t="s">
        <v>188</v>
      </c>
      <c r="D263" s="40" t="s">
        <v>1075</v>
      </c>
      <c r="E263" s="24" t="s">
        <v>639</v>
      </c>
      <c r="F263" s="24" t="s">
        <v>1000</v>
      </c>
      <c r="G263" s="28" t="s">
        <v>646</v>
      </c>
      <c r="H263" s="82">
        <f t="shared" si="47"/>
        <v>58.333333333333336</v>
      </c>
      <c r="I263" s="20">
        <v>6</v>
      </c>
      <c r="J263" s="21">
        <v>350</v>
      </c>
      <c r="K263" s="82">
        <f t="shared" si="48"/>
        <v>58.333333333333336</v>
      </c>
      <c r="L263" s="20">
        <v>6</v>
      </c>
      <c r="M263" s="21">
        <v>350</v>
      </c>
      <c r="N263" s="18" t="s">
        <v>756</v>
      </c>
      <c r="O263" s="34">
        <v>44971</v>
      </c>
      <c r="P263" s="76" t="s">
        <v>460</v>
      </c>
      <c r="Q263" s="81">
        <f>S263/R263</f>
        <v>55.32266666666666</v>
      </c>
      <c r="R263" s="20">
        <v>6</v>
      </c>
      <c r="S263" s="20">
        <v>331.936</v>
      </c>
      <c r="T263" s="75">
        <v>44995</v>
      </c>
      <c r="U263" s="61"/>
      <c r="V263" s="61"/>
    </row>
    <row r="264" spans="1:22" ht="78.75">
      <c r="A264" s="20">
        <f t="shared" si="44"/>
        <v>240</v>
      </c>
      <c r="B264" s="39" t="s">
        <v>683</v>
      </c>
      <c r="C264" s="41" t="s">
        <v>189</v>
      </c>
      <c r="D264" s="40" t="s">
        <v>1075</v>
      </c>
      <c r="E264" s="24" t="s">
        <v>556</v>
      </c>
      <c r="F264" s="24" t="s">
        <v>808</v>
      </c>
      <c r="G264" s="28" t="s">
        <v>665</v>
      </c>
      <c r="H264" s="82">
        <f t="shared" si="47"/>
        <v>709.232558139535</v>
      </c>
      <c r="I264" s="20">
        <v>1.72</v>
      </c>
      <c r="J264" s="21">
        <v>1219.88</v>
      </c>
      <c r="K264" s="82">
        <f t="shared" si="48"/>
        <v>709.232558139535</v>
      </c>
      <c r="L264" s="20">
        <v>1.72</v>
      </c>
      <c r="M264" s="21">
        <v>1219.88</v>
      </c>
      <c r="N264" s="18" t="s">
        <v>755</v>
      </c>
      <c r="O264" s="34">
        <v>44970</v>
      </c>
      <c r="P264" s="76" t="s">
        <v>461</v>
      </c>
      <c r="Q264" s="81"/>
      <c r="R264" s="20"/>
      <c r="S264" s="20"/>
      <c r="T264" s="75"/>
      <c r="U264" s="19" t="s">
        <v>553</v>
      </c>
      <c r="V264" s="19" t="s">
        <v>644</v>
      </c>
    </row>
    <row r="265" spans="1:22" ht="78.75">
      <c r="A265" s="20">
        <f t="shared" si="44"/>
        <v>241</v>
      </c>
      <c r="B265" s="39" t="s">
        <v>683</v>
      </c>
      <c r="C265" s="41" t="s">
        <v>190</v>
      </c>
      <c r="D265" s="40" t="s">
        <v>1075</v>
      </c>
      <c r="E265" s="24" t="s">
        <v>556</v>
      </c>
      <c r="F265" s="24" t="s">
        <v>808</v>
      </c>
      <c r="G265" s="28" t="s">
        <v>665</v>
      </c>
      <c r="H265" s="82">
        <f t="shared" si="47"/>
        <v>1259.6565612819402</v>
      </c>
      <c r="I265" s="20">
        <v>23.09</v>
      </c>
      <c r="J265" s="21">
        <v>29085.47</v>
      </c>
      <c r="K265" s="82">
        <f t="shared" si="48"/>
        <v>1259.6565612819402</v>
      </c>
      <c r="L265" s="20">
        <v>23.09</v>
      </c>
      <c r="M265" s="21">
        <v>29085.47</v>
      </c>
      <c r="N265" s="18" t="s">
        <v>754</v>
      </c>
      <c r="O265" s="34">
        <v>44970</v>
      </c>
      <c r="P265" s="76" t="s">
        <v>462</v>
      </c>
      <c r="Q265" s="81">
        <f>S265/R265</f>
        <v>1253.2156777825899</v>
      </c>
      <c r="R265" s="20">
        <v>23.09</v>
      </c>
      <c r="S265" s="20">
        <v>28936.75</v>
      </c>
      <c r="T265" s="75">
        <v>45000</v>
      </c>
      <c r="U265" s="19"/>
      <c r="V265" s="19"/>
    </row>
    <row r="266" spans="1:22" ht="46.5" customHeight="1">
      <c r="A266" s="20">
        <f t="shared" si="44"/>
        <v>242</v>
      </c>
      <c r="B266" s="39" t="s">
        <v>683</v>
      </c>
      <c r="C266" s="41" t="s">
        <v>191</v>
      </c>
      <c r="D266" s="40" t="s">
        <v>1075</v>
      </c>
      <c r="E266" s="24" t="s">
        <v>556</v>
      </c>
      <c r="F266" s="24" t="s">
        <v>807</v>
      </c>
      <c r="G266" s="28" t="s">
        <v>665</v>
      </c>
      <c r="H266" s="82">
        <f t="shared" si="47"/>
        <v>2291.658823529412</v>
      </c>
      <c r="I266" s="20">
        <v>1.7</v>
      </c>
      <c r="J266" s="21">
        <v>3895.82</v>
      </c>
      <c r="K266" s="82">
        <f t="shared" si="48"/>
        <v>2291.658823529412</v>
      </c>
      <c r="L266" s="20">
        <v>1.7</v>
      </c>
      <c r="M266" s="21">
        <v>3895.82</v>
      </c>
      <c r="N266" s="18" t="s">
        <v>753</v>
      </c>
      <c r="O266" s="34">
        <v>44970</v>
      </c>
      <c r="P266" s="76" t="s">
        <v>463</v>
      </c>
      <c r="Q266" s="81"/>
      <c r="R266" s="20"/>
      <c r="S266" s="20"/>
      <c r="T266" s="75"/>
      <c r="U266" s="19" t="s">
        <v>553</v>
      </c>
      <c r="V266" s="19" t="s">
        <v>644</v>
      </c>
    </row>
    <row r="267" spans="1:22" ht="47.25">
      <c r="A267" s="20">
        <f t="shared" si="44"/>
        <v>243</v>
      </c>
      <c r="B267" s="39" t="s">
        <v>683</v>
      </c>
      <c r="C267" s="41" t="s">
        <v>192</v>
      </c>
      <c r="D267" s="40" t="s">
        <v>1075</v>
      </c>
      <c r="E267" s="24" t="s">
        <v>556</v>
      </c>
      <c r="F267" s="24" t="s">
        <v>807</v>
      </c>
      <c r="G267" s="28" t="s">
        <v>665</v>
      </c>
      <c r="H267" s="82">
        <f aca="true" t="shared" si="49" ref="H267:H280">J267/I267</f>
        <v>3637.9738562091507</v>
      </c>
      <c r="I267" s="20">
        <v>6.12</v>
      </c>
      <c r="J267" s="21">
        <v>22264.4</v>
      </c>
      <c r="K267" s="82">
        <f t="shared" si="48"/>
        <v>3637.9738562091507</v>
      </c>
      <c r="L267" s="20">
        <v>6.12</v>
      </c>
      <c r="M267" s="21">
        <v>22264.4</v>
      </c>
      <c r="N267" s="18" t="s">
        <v>752</v>
      </c>
      <c r="O267" s="34">
        <v>44970</v>
      </c>
      <c r="P267" s="76" t="s">
        <v>464</v>
      </c>
      <c r="Q267" s="81"/>
      <c r="R267" s="20"/>
      <c r="S267" s="20"/>
      <c r="T267" s="75"/>
      <c r="U267" s="19" t="s">
        <v>553</v>
      </c>
      <c r="V267" s="19" t="s">
        <v>644</v>
      </c>
    </row>
    <row r="268" spans="1:22" ht="63">
      <c r="A268" s="20">
        <f t="shared" si="44"/>
        <v>244</v>
      </c>
      <c r="B268" s="39" t="s">
        <v>647</v>
      </c>
      <c r="C268" s="41" t="s">
        <v>193</v>
      </c>
      <c r="D268" s="40" t="s">
        <v>1075</v>
      </c>
      <c r="E268" s="24" t="s">
        <v>639</v>
      </c>
      <c r="F268" s="24" t="s">
        <v>1001</v>
      </c>
      <c r="G268" s="28" t="s">
        <v>646</v>
      </c>
      <c r="H268" s="82">
        <f t="shared" si="49"/>
        <v>1.008573373676248</v>
      </c>
      <c r="I268" s="20">
        <v>661</v>
      </c>
      <c r="J268" s="21">
        <v>666.667</v>
      </c>
      <c r="K268" s="82">
        <f t="shared" si="48"/>
        <v>1.008573373676248</v>
      </c>
      <c r="L268" s="20">
        <v>661</v>
      </c>
      <c r="M268" s="21">
        <v>666.667</v>
      </c>
      <c r="N268" s="18" t="s">
        <v>751</v>
      </c>
      <c r="O268" s="34">
        <v>44970</v>
      </c>
      <c r="P268" s="76" t="s">
        <v>465</v>
      </c>
      <c r="Q268" s="81">
        <f>S268/R268</f>
        <v>0.7829046898638427</v>
      </c>
      <c r="R268" s="20">
        <v>661</v>
      </c>
      <c r="S268" s="20">
        <v>517.5</v>
      </c>
      <c r="T268" s="75">
        <v>44991</v>
      </c>
      <c r="U268" s="19"/>
      <c r="V268" s="19"/>
    </row>
    <row r="269" spans="1:22" ht="47.25">
      <c r="A269" s="20">
        <f t="shared" si="44"/>
        <v>245</v>
      </c>
      <c r="B269" s="39" t="s">
        <v>647</v>
      </c>
      <c r="C269" s="41" t="s">
        <v>167</v>
      </c>
      <c r="D269" s="40" t="s">
        <v>1075</v>
      </c>
      <c r="E269" s="24" t="s">
        <v>639</v>
      </c>
      <c r="F269" s="24" t="s">
        <v>1009</v>
      </c>
      <c r="G269" s="28" t="s">
        <v>646</v>
      </c>
      <c r="H269" s="82">
        <f t="shared" si="49"/>
        <v>0.25452488687782804</v>
      </c>
      <c r="I269" s="20">
        <v>884</v>
      </c>
      <c r="J269" s="21">
        <v>225</v>
      </c>
      <c r="K269" s="82">
        <f t="shared" si="48"/>
        <v>0.25452488687782804</v>
      </c>
      <c r="L269" s="20">
        <v>884</v>
      </c>
      <c r="M269" s="21">
        <v>225</v>
      </c>
      <c r="N269" s="18" t="s">
        <v>750</v>
      </c>
      <c r="O269" s="34">
        <v>44967</v>
      </c>
      <c r="P269" s="76" t="s">
        <v>466</v>
      </c>
      <c r="Q269" s="81"/>
      <c r="R269" s="20"/>
      <c r="S269" s="20"/>
      <c r="T269" s="75"/>
      <c r="U269" s="19" t="s">
        <v>553</v>
      </c>
      <c r="V269" s="19" t="s">
        <v>554</v>
      </c>
    </row>
    <row r="270" spans="1:22" ht="47.25">
      <c r="A270" s="20">
        <f t="shared" si="44"/>
        <v>246</v>
      </c>
      <c r="B270" s="39" t="s">
        <v>683</v>
      </c>
      <c r="C270" s="41" t="s">
        <v>194</v>
      </c>
      <c r="D270" s="40" t="s">
        <v>1075</v>
      </c>
      <c r="E270" s="24" t="s">
        <v>556</v>
      </c>
      <c r="F270" s="24" t="s">
        <v>1002</v>
      </c>
      <c r="G270" s="28" t="s">
        <v>646</v>
      </c>
      <c r="H270" s="82">
        <f t="shared" si="49"/>
        <v>52463.53</v>
      </c>
      <c r="I270" s="20">
        <v>1</v>
      </c>
      <c r="J270" s="21">
        <v>52463.53</v>
      </c>
      <c r="K270" s="82">
        <f t="shared" si="48"/>
        <v>52463.53</v>
      </c>
      <c r="L270" s="20">
        <v>1</v>
      </c>
      <c r="M270" s="21">
        <v>52463.53</v>
      </c>
      <c r="N270" s="18" t="s">
        <v>749</v>
      </c>
      <c r="O270" s="34">
        <v>44967</v>
      </c>
      <c r="P270" s="76" t="s">
        <v>467</v>
      </c>
      <c r="Q270" s="81">
        <f>S270/R270</f>
        <v>52425</v>
      </c>
      <c r="R270" s="20">
        <v>1</v>
      </c>
      <c r="S270" s="20">
        <v>52425</v>
      </c>
      <c r="T270" s="75">
        <v>44985</v>
      </c>
      <c r="U270" s="19"/>
      <c r="V270" s="19"/>
    </row>
    <row r="271" spans="1:22" ht="47.25">
      <c r="A271" s="20">
        <f t="shared" si="44"/>
        <v>247</v>
      </c>
      <c r="B271" s="39" t="s">
        <v>683</v>
      </c>
      <c r="C271" s="41" t="s">
        <v>195</v>
      </c>
      <c r="D271" s="40" t="s">
        <v>1075</v>
      </c>
      <c r="E271" s="24" t="s">
        <v>672</v>
      </c>
      <c r="F271" s="24" t="s">
        <v>1003</v>
      </c>
      <c r="G271" s="28" t="s">
        <v>665</v>
      </c>
      <c r="H271" s="82">
        <f t="shared" si="49"/>
        <v>1043.5927431059504</v>
      </c>
      <c r="I271" s="20">
        <v>34.45</v>
      </c>
      <c r="J271" s="21">
        <v>35951.77</v>
      </c>
      <c r="K271" s="82">
        <f t="shared" si="48"/>
        <v>1043.5927431059504</v>
      </c>
      <c r="L271" s="20">
        <v>34.45</v>
      </c>
      <c r="M271" s="21">
        <v>35951.77</v>
      </c>
      <c r="N271" s="18" t="s">
        <v>748</v>
      </c>
      <c r="O271" s="34">
        <v>44966</v>
      </c>
      <c r="P271" s="76" t="s">
        <v>468</v>
      </c>
      <c r="Q271" s="81">
        <f aca="true" t="shared" si="50" ref="Q271:Q298">S271/R271</f>
        <v>1041.0921625544265</v>
      </c>
      <c r="R271" s="20">
        <v>34.45</v>
      </c>
      <c r="S271" s="20">
        <v>35865.625</v>
      </c>
      <c r="T271" s="75">
        <v>44992</v>
      </c>
      <c r="U271" s="61"/>
      <c r="V271" s="19"/>
    </row>
    <row r="272" spans="1:22" ht="63">
      <c r="A272" s="20">
        <f t="shared" si="44"/>
        <v>248</v>
      </c>
      <c r="B272" s="39" t="s">
        <v>647</v>
      </c>
      <c r="C272" s="41" t="s">
        <v>196</v>
      </c>
      <c r="D272" s="40" t="s">
        <v>1075</v>
      </c>
      <c r="E272" s="24" t="s">
        <v>639</v>
      </c>
      <c r="F272" s="24" t="s">
        <v>1004</v>
      </c>
      <c r="G272" s="28" t="s">
        <v>747</v>
      </c>
      <c r="H272" s="82">
        <f t="shared" si="49"/>
        <v>0.15395457627118644</v>
      </c>
      <c r="I272" s="20">
        <v>2950</v>
      </c>
      <c r="J272" s="21">
        <v>454.166</v>
      </c>
      <c r="K272" s="82">
        <f t="shared" si="48"/>
        <v>0.15395457627118644</v>
      </c>
      <c r="L272" s="20">
        <v>2950</v>
      </c>
      <c r="M272" s="21">
        <v>454.166</v>
      </c>
      <c r="N272" s="18" t="s">
        <v>746</v>
      </c>
      <c r="O272" s="34">
        <v>44966</v>
      </c>
      <c r="P272" s="76" t="s">
        <v>469</v>
      </c>
      <c r="Q272" s="81">
        <f t="shared" si="50"/>
        <v>0.15322881355932202</v>
      </c>
      <c r="R272" s="20">
        <v>2950</v>
      </c>
      <c r="S272" s="20">
        <v>452.025</v>
      </c>
      <c r="T272" s="75">
        <v>45034</v>
      </c>
      <c r="U272" s="61"/>
      <c r="V272" s="19"/>
    </row>
    <row r="273" spans="1:22" ht="47.25">
      <c r="A273" s="20">
        <f t="shared" si="44"/>
        <v>249</v>
      </c>
      <c r="B273" s="39" t="s">
        <v>647</v>
      </c>
      <c r="C273" s="41" t="s">
        <v>197</v>
      </c>
      <c r="D273" s="40" t="s">
        <v>1075</v>
      </c>
      <c r="E273" s="24" t="s">
        <v>641</v>
      </c>
      <c r="F273" s="24" t="s">
        <v>1005</v>
      </c>
      <c r="G273" s="28" t="s">
        <v>646</v>
      </c>
      <c r="H273" s="82">
        <f t="shared" si="49"/>
        <v>4.899121863799283</v>
      </c>
      <c r="I273" s="20">
        <v>558</v>
      </c>
      <c r="J273" s="21">
        <v>2733.71</v>
      </c>
      <c r="K273" s="82">
        <f t="shared" si="48"/>
        <v>4.899121863799283</v>
      </c>
      <c r="L273" s="20">
        <v>558</v>
      </c>
      <c r="M273" s="21">
        <v>2733.71</v>
      </c>
      <c r="N273" s="18" t="s">
        <v>743</v>
      </c>
      <c r="O273" s="34">
        <v>44965</v>
      </c>
      <c r="P273" s="76" t="s">
        <v>470</v>
      </c>
      <c r="Q273" s="81">
        <f t="shared" si="50"/>
        <v>52.35142857142858</v>
      </c>
      <c r="R273" s="20">
        <v>21</v>
      </c>
      <c r="S273" s="20">
        <v>1099.38</v>
      </c>
      <c r="T273" s="75" t="s">
        <v>744</v>
      </c>
      <c r="U273" s="61"/>
      <c r="V273" s="19" t="s">
        <v>745</v>
      </c>
    </row>
    <row r="274" spans="1:22" ht="47.25">
      <c r="A274" s="20">
        <f t="shared" si="44"/>
        <v>250</v>
      </c>
      <c r="B274" s="39" t="s">
        <v>647</v>
      </c>
      <c r="C274" s="41" t="s">
        <v>198</v>
      </c>
      <c r="D274" s="40" t="s">
        <v>1075</v>
      </c>
      <c r="E274" s="24" t="s">
        <v>641</v>
      </c>
      <c r="F274" s="24" t="s">
        <v>993</v>
      </c>
      <c r="G274" s="28" t="s">
        <v>646</v>
      </c>
      <c r="H274" s="82">
        <f t="shared" si="49"/>
        <v>76.84210526315789</v>
      </c>
      <c r="I274" s="20">
        <v>19</v>
      </c>
      <c r="J274" s="21">
        <v>1460</v>
      </c>
      <c r="K274" s="82">
        <f t="shared" si="48"/>
        <v>76.84210526315789</v>
      </c>
      <c r="L274" s="20">
        <v>19</v>
      </c>
      <c r="M274" s="21">
        <v>1460</v>
      </c>
      <c r="N274" s="18" t="s">
        <v>742</v>
      </c>
      <c r="O274" s="34">
        <v>44965</v>
      </c>
      <c r="P274" s="76" t="s">
        <v>471</v>
      </c>
      <c r="Q274" s="81"/>
      <c r="R274" s="20"/>
      <c r="S274" s="20"/>
      <c r="T274" s="75"/>
      <c r="U274" s="19" t="s">
        <v>553</v>
      </c>
      <c r="V274" s="19" t="s">
        <v>644</v>
      </c>
    </row>
    <row r="275" spans="1:22" ht="47.25">
      <c r="A275" s="20">
        <f t="shared" si="44"/>
        <v>251</v>
      </c>
      <c r="B275" s="39" t="s">
        <v>683</v>
      </c>
      <c r="C275" s="41" t="s">
        <v>199</v>
      </c>
      <c r="D275" s="40" t="s">
        <v>1075</v>
      </c>
      <c r="E275" s="24" t="s">
        <v>556</v>
      </c>
      <c r="F275" s="24" t="s">
        <v>1002</v>
      </c>
      <c r="G275" s="28" t="s">
        <v>646</v>
      </c>
      <c r="H275" s="82">
        <f t="shared" si="49"/>
        <v>11925.09</v>
      </c>
      <c r="I275" s="20">
        <v>1</v>
      </c>
      <c r="J275" s="21">
        <v>11925.09</v>
      </c>
      <c r="K275" s="82">
        <f t="shared" si="48"/>
        <v>11925.09</v>
      </c>
      <c r="L275" s="20">
        <v>1</v>
      </c>
      <c r="M275" s="21">
        <v>11925.09</v>
      </c>
      <c r="N275" s="18" t="s">
        <v>741</v>
      </c>
      <c r="O275" s="34">
        <v>44965</v>
      </c>
      <c r="P275" s="76" t="s">
        <v>472</v>
      </c>
      <c r="Q275" s="81">
        <f t="shared" si="50"/>
        <v>11897.5</v>
      </c>
      <c r="R275" s="20">
        <v>1</v>
      </c>
      <c r="S275" s="20">
        <v>11897.5</v>
      </c>
      <c r="T275" s="75">
        <v>44985</v>
      </c>
      <c r="U275" s="19"/>
      <c r="V275" s="61"/>
    </row>
    <row r="276" spans="1:22" ht="47.25">
      <c r="A276" s="20">
        <f t="shared" si="44"/>
        <v>252</v>
      </c>
      <c r="B276" s="39" t="s">
        <v>683</v>
      </c>
      <c r="C276" s="41" t="s">
        <v>200</v>
      </c>
      <c r="D276" s="40" t="s">
        <v>1075</v>
      </c>
      <c r="E276" s="24" t="s">
        <v>641</v>
      </c>
      <c r="F276" s="24" t="s">
        <v>1003</v>
      </c>
      <c r="G276" s="28" t="s">
        <v>665</v>
      </c>
      <c r="H276" s="82">
        <f t="shared" si="49"/>
        <v>25208.333</v>
      </c>
      <c r="I276" s="20">
        <v>1</v>
      </c>
      <c r="J276" s="21">
        <v>25208.333</v>
      </c>
      <c r="K276" s="82">
        <f t="shared" si="48"/>
        <v>25208.333</v>
      </c>
      <c r="L276" s="20">
        <v>1</v>
      </c>
      <c r="M276" s="21">
        <v>25208.333</v>
      </c>
      <c r="N276" s="18" t="s">
        <v>740</v>
      </c>
      <c r="O276" s="34">
        <v>44964</v>
      </c>
      <c r="P276" s="76" t="s">
        <v>473</v>
      </c>
      <c r="Q276" s="81">
        <f t="shared" si="50"/>
        <v>25115</v>
      </c>
      <c r="R276" s="20">
        <v>1</v>
      </c>
      <c r="S276" s="20">
        <v>25115</v>
      </c>
      <c r="T276" s="75">
        <v>44985</v>
      </c>
      <c r="U276" s="19"/>
      <c r="V276" s="61"/>
    </row>
    <row r="277" spans="1:22" ht="63">
      <c r="A277" s="20">
        <f t="shared" si="44"/>
        <v>253</v>
      </c>
      <c r="B277" s="39" t="s">
        <v>647</v>
      </c>
      <c r="C277" s="41" t="s">
        <v>201</v>
      </c>
      <c r="D277" s="40" t="s">
        <v>1075</v>
      </c>
      <c r="E277" s="24" t="s">
        <v>641</v>
      </c>
      <c r="F277" s="24" t="s">
        <v>1006</v>
      </c>
      <c r="G277" s="28" t="s">
        <v>646</v>
      </c>
      <c r="H277" s="82">
        <f t="shared" si="49"/>
        <v>641.29</v>
      </c>
      <c r="I277" s="20">
        <v>1</v>
      </c>
      <c r="J277" s="21">
        <v>641.29</v>
      </c>
      <c r="K277" s="82">
        <f t="shared" si="48"/>
        <v>641.29</v>
      </c>
      <c r="L277" s="20">
        <v>1</v>
      </c>
      <c r="M277" s="21">
        <v>641.29</v>
      </c>
      <c r="N277" s="18" t="s">
        <v>739</v>
      </c>
      <c r="O277" s="34">
        <v>44964</v>
      </c>
      <c r="P277" s="76" t="s">
        <v>474</v>
      </c>
      <c r="Q277" s="81">
        <f t="shared" si="50"/>
        <v>624.1</v>
      </c>
      <c r="R277" s="20">
        <v>1</v>
      </c>
      <c r="S277" s="20">
        <v>624.1</v>
      </c>
      <c r="T277" s="75">
        <v>44985</v>
      </c>
      <c r="U277" s="19"/>
      <c r="V277" s="61"/>
    </row>
    <row r="278" spans="1:22" ht="63">
      <c r="A278" s="20">
        <f t="shared" si="44"/>
        <v>254</v>
      </c>
      <c r="B278" s="39" t="s">
        <v>647</v>
      </c>
      <c r="C278" s="41" t="s">
        <v>202</v>
      </c>
      <c r="D278" s="40" t="s">
        <v>1075</v>
      </c>
      <c r="E278" s="24" t="s">
        <v>641</v>
      </c>
      <c r="F278" s="24" t="s">
        <v>1070</v>
      </c>
      <c r="G278" s="28" t="s">
        <v>646</v>
      </c>
      <c r="H278" s="82">
        <f t="shared" si="49"/>
        <v>25.05</v>
      </c>
      <c r="I278" s="20">
        <v>1</v>
      </c>
      <c r="J278" s="21">
        <v>25.05</v>
      </c>
      <c r="K278" s="82">
        <f t="shared" si="48"/>
        <v>25.05</v>
      </c>
      <c r="L278" s="20">
        <v>1</v>
      </c>
      <c r="M278" s="21">
        <v>25.05</v>
      </c>
      <c r="N278" s="18" t="s">
        <v>738</v>
      </c>
      <c r="O278" s="34">
        <v>44964</v>
      </c>
      <c r="P278" s="76" t="s">
        <v>475</v>
      </c>
      <c r="Q278" s="81"/>
      <c r="R278" s="20"/>
      <c r="S278" s="20"/>
      <c r="T278" s="75"/>
      <c r="U278" s="19" t="s">
        <v>553</v>
      </c>
      <c r="V278" s="19" t="s">
        <v>644</v>
      </c>
    </row>
    <row r="279" spans="1:22" ht="63">
      <c r="A279" s="20">
        <f t="shared" si="44"/>
        <v>255</v>
      </c>
      <c r="B279" s="39" t="s">
        <v>647</v>
      </c>
      <c r="C279" s="41" t="s">
        <v>168</v>
      </c>
      <c r="D279" s="40" t="s">
        <v>1075</v>
      </c>
      <c r="E279" s="24" t="s">
        <v>641</v>
      </c>
      <c r="F279" s="24" t="s">
        <v>1070</v>
      </c>
      <c r="G279" s="28" t="s">
        <v>646</v>
      </c>
      <c r="H279" s="82">
        <f t="shared" si="49"/>
        <v>7.083329411764706</v>
      </c>
      <c r="I279" s="20">
        <v>85</v>
      </c>
      <c r="J279" s="21">
        <v>602.083</v>
      </c>
      <c r="K279" s="82">
        <f t="shared" si="48"/>
        <v>7.083329411764706</v>
      </c>
      <c r="L279" s="20">
        <v>85</v>
      </c>
      <c r="M279" s="21">
        <v>602.083</v>
      </c>
      <c r="N279" s="18" t="s">
        <v>737</v>
      </c>
      <c r="O279" s="34">
        <v>44964</v>
      </c>
      <c r="P279" s="76" t="s">
        <v>476</v>
      </c>
      <c r="Q279" s="81"/>
      <c r="R279" s="20"/>
      <c r="S279" s="20"/>
      <c r="T279" s="75"/>
      <c r="U279" s="19" t="s">
        <v>553</v>
      </c>
      <c r="V279" s="19" t="s">
        <v>554</v>
      </c>
    </row>
    <row r="280" spans="1:22" ht="63">
      <c r="A280" s="20">
        <f t="shared" si="44"/>
        <v>256</v>
      </c>
      <c r="B280" s="39" t="s">
        <v>647</v>
      </c>
      <c r="C280" s="41" t="s">
        <v>203</v>
      </c>
      <c r="D280" s="40" t="s">
        <v>1075</v>
      </c>
      <c r="E280" s="24" t="s">
        <v>641</v>
      </c>
      <c r="F280" s="24" t="s">
        <v>1070</v>
      </c>
      <c r="G280" s="28" t="s">
        <v>646</v>
      </c>
      <c r="H280" s="82">
        <f t="shared" si="49"/>
        <v>127.666</v>
      </c>
      <c r="I280" s="20">
        <v>1</v>
      </c>
      <c r="J280" s="21">
        <v>127.666</v>
      </c>
      <c r="K280" s="82">
        <f t="shared" si="48"/>
        <v>127.666</v>
      </c>
      <c r="L280" s="20">
        <v>1</v>
      </c>
      <c r="M280" s="21">
        <v>127.666</v>
      </c>
      <c r="N280" s="18" t="s">
        <v>736</v>
      </c>
      <c r="O280" s="34">
        <v>44964</v>
      </c>
      <c r="P280" s="76" t="s">
        <v>477</v>
      </c>
      <c r="Q280" s="81">
        <f t="shared" si="50"/>
        <v>127.666</v>
      </c>
      <c r="R280" s="20">
        <v>1</v>
      </c>
      <c r="S280" s="20">
        <v>127.666</v>
      </c>
      <c r="T280" s="75">
        <v>44984</v>
      </c>
      <c r="U280" s="19"/>
      <c r="V280" s="61"/>
    </row>
    <row r="281" spans="1:22" ht="72.75" customHeight="1">
      <c r="A281" s="20">
        <f t="shared" si="44"/>
        <v>257</v>
      </c>
      <c r="B281" s="39" t="s">
        <v>591</v>
      </c>
      <c r="C281" s="41" t="s">
        <v>204</v>
      </c>
      <c r="D281" s="40" t="s">
        <v>1075</v>
      </c>
      <c r="E281" s="24" t="s">
        <v>672</v>
      </c>
      <c r="F281" s="24" t="s">
        <v>976</v>
      </c>
      <c r="G281" s="28" t="s">
        <v>735</v>
      </c>
      <c r="H281" s="82">
        <f aca="true" t="shared" si="51" ref="H281:H286">J281/I281</f>
        <v>204.474</v>
      </c>
      <c r="I281" s="20">
        <v>5</v>
      </c>
      <c r="J281" s="21">
        <v>1022.37</v>
      </c>
      <c r="K281" s="82">
        <f aca="true" t="shared" si="52" ref="K281:K286">M281/L281</f>
        <v>204.474</v>
      </c>
      <c r="L281" s="20">
        <v>5</v>
      </c>
      <c r="M281" s="21">
        <v>1022.37</v>
      </c>
      <c r="N281" s="18" t="s">
        <v>734</v>
      </c>
      <c r="O281" s="34">
        <v>44964</v>
      </c>
      <c r="P281" s="76" t="s">
        <v>478</v>
      </c>
      <c r="Q281" s="81">
        <f t="shared" si="50"/>
        <v>196.513</v>
      </c>
      <c r="R281" s="20">
        <v>5</v>
      </c>
      <c r="S281" s="20">
        <v>982.565</v>
      </c>
      <c r="T281" s="75">
        <v>44984</v>
      </c>
      <c r="U281" s="19"/>
      <c r="V281" s="61"/>
    </row>
    <row r="282" spans="1:22" ht="63">
      <c r="A282" s="20">
        <f aca="true" t="shared" si="53" ref="A282:A345">A281+1</f>
        <v>258</v>
      </c>
      <c r="B282" s="39" t="s">
        <v>647</v>
      </c>
      <c r="C282" s="41" t="s">
        <v>205</v>
      </c>
      <c r="D282" s="40" t="s">
        <v>1075</v>
      </c>
      <c r="E282" s="24" t="s">
        <v>641</v>
      </c>
      <c r="F282" s="24" t="s">
        <v>1070</v>
      </c>
      <c r="G282" s="28" t="s">
        <v>646</v>
      </c>
      <c r="H282" s="82">
        <f t="shared" si="51"/>
        <v>11.40230769230769</v>
      </c>
      <c r="I282" s="20">
        <v>13</v>
      </c>
      <c r="J282" s="21">
        <v>148.23</v>
      </c>
      <c r="K282" s="82">
        <f t="shared" si="52"/>
        <v>11.40230769230769</v>
      </c>
      <c r="L282" s="20">
        <v>13</v>
      </c>
      <c r="M282" s="21">
        <v>148.23</v>
      </c>
      <c r="N282" s="18" t="s">
        <v>733</v>
      </c>
      <c r="O282" s="34">
        <v>44960</v>
      </c>
      <c r="P282" s="76" t="s">
        <v>479</v>
      </c>
      <c r="Q282" s="81"/>
      <c r="R282" s="20"/>
      <c r="S282" s="20"/>
      <c r="T282" s="75"/>
      <c r="U282" s="19" t="s">
        <v>553</v>
      </c>
      <c r="V282" s="19" t="s">
        <v>644</v>
      </c>
    </row>
    <row r="283" spans="1:22" ht="63">
      <c r="A283" s="20">
        <f t="shared" si="53"/>
        <v>259</v>
      </c>
      <c r="B283" s="39" t="s">
        <v>647</v>
      </c>
      <c r="C283" s="41" t="s">
        <v>206</v>
      </c>
      <c r="D283" s="40" t="s">
        <v>1075</v>
      </c>
      <c r="E283" s="24" t="s">
        <v>641</v>
      </c>
      <c r="F283" s="24" t="s">
        <v>1070</v>
      </c>
      <c r="G283" s="28" t="s">
        <v>646</v>
      </c>
      <c r="H283" s="78">
        <f t="shared" si="51"/>
        <v>41.6665</v>
      </c>
      <c r="I283" s="20">
        <v>2</v>
      </c>
      <c r="J283" s="21">
        <v>83.333</v>
      </c>
      <c r="K283" s="78">
        <f t="shared" si="52"/>
        <v>41.6665</v>
      </c>
      <c r="L283" s="20">
        <v>2</v>
      </c>
      <c r="M283" s="21">
        <v>83.333</v>
      </c>
      <c r="N283" s="18" t="s">
        <v>732</v>
      </c>
      <c r="O283" s="34">
        <v>44960</v>
      </c>
      <c r="P283" s="76" t="s">
        <v>480</v>
      </c>
      <c r="Q283" s="81"/>
      <c r="R283" s="20"/>
      <c r="S283" s="20"/>
      <c r="T283" s="75"/>
      <c r="U283" s="19" t="s">
        <v>553</v>
      </c>
      <c r="V283" s="19" t="s">
        <v>554</v>
      </c>
    </row>
    <row r="284" spans="1:22" ht="63">
      <c r="A284" s="20">
        <f t="shared" si="53"/>
        <v>260</v>
      </c>
      <c r="B284" s="39" t="s">
        <v>647</v>
      </c>
      <c r="C284" s="41" t="s">
        <v>207</v>
      </c>
      <c r="D284" s="40" t="s">
        <v>1075</v>
      </c>
      <c r="E284" s="24" t="s">
        <v>641</v>
      </c>
      <c r="F284" s="24" t="s">
        <v>1070</v>
      </c>
      <c r="G284" s="28" t="s">
        <v>646</v>
      </c>
      <c r="H284" s="78">
        <f t="shared" si="51"/>
        <v>63.814</v>
      </c>
      <c r="I284" s="20">
        <v>5</v>
      </c>
      <c r="J284" s="21">
        <v>319.07</v>
      </c>
      <c r="K284" s="78">
        <f t="shared" si="52"/>
        <v>63.814</v>
      </c>
      <c r="L284" s="20">
        <v>5</v>
      </c>
      <c r="M284" s="21">
        <v>319.07</v>
      </c>
      <c r="N284" s="18" t="s">
        <v>731</v>
      </c>
      <c r="O284" s="34">
        <v>44960</v>
      </c>
      <c r="P284" s="76" t="s">
        <v>481</v>
      </c>
      <c r="Q284" s="81"/>
      <c r="R284" s="20"/>
      <c r="S284" s="20"/>
      <c r="T284" s="75"/>
      <c r="U284" s="19" t="s">
        <v>553</v>
      </c>
      <c r="V284" s="19" t="s">
        <v>644</v>
      </c>
    </row>
    <row r="285" spans="1:22" ht="73.5" customHeight="1">
      <c r="A285" s="20">
        <f t="shared" si="53"/>
        <v>261</v>
      </c>
      <c r="B285" s="39" t="s">
        <v>647</v>
      </c>
      <c r="C285" s="41" t="s">
        <v>208</v>
      </c>
      <c r="D285" s="40" t="s">
        <v>1075</v>
      </c>
      <c r="E285" s="24" t="s">
        <v>641</v>
      </c>
      <c r="F285" s="24" t="s">
        <v>1070</v>
      </c>
      <c r="G285" s="28" t="s">
        <v>646</v>
      </c>
      <c r="H285" s="78">
        <f t="shared" si="51"/>
        <v>20.375</v>
      </c>
      <c r="I285" s="20">
        <v>10</v>
      </c>
      <c r="J285" s="21">
        <v>203.75</v>
      </c>
      <c r="K285" s="78">
        <f t="shared" si="52"/>
        <v>20.375</v>
      </c>
      <c r="L285" s="20">
        <v>10</v>
      </c>
      <c r="M285" s="21">
        <v>203.75</v>
      </c>
      <c r="N285" s="18" t="s">
        <v>730</v>
      </c>
      <c r="O285" s="34">
        <v>44960</v>
      </c>
      <c r="P285" s="76" t="s">
        <v>482</v>
      </c>
      <c r="Q285" s="81"/>
      <c r="R285" s="20"/>
      <c r="S285" s="20"/>
      <c r="T285" s="75"/>
      <c r="U285" s="19" t="s">
        <v>553</v>
      </c>
      <c r="V285" s="19" t="s">
        <v>644</v>
      </c>
    </row>
    <row r="286" spans="1:22" ht="62.25" customHeight="1">
      <c r="A286" s="20">
        <f t="shared" si="53"/>
        <v>262</v>
      </c>
      <c r="B286" s="39" t="s">
        <v>683</v>
      </c>
      <c r="C286" s="41" t="s">
        <v>209</v>
      </c>
      <c r="D286" s="40" t="s">
        <v>1075</v>
      </c>
      <c r="E286" s="24" t="s">
        <v>639</v>
      </c>
      <c r="F286" s="24" t="s">
        <v>1023</v>
      </c>
      <c r="G286" s="28" t="s">
        <v>729</v>
      </c>
      <c r="H286" s="21">
        <f t="shared" si="51"/>
        <v>170.76502459016393</v>
      </c>
      <c r="I286" s="20">
        <v>122</v>
      </c>
      <c r="J286" s="21">
        <v>20833.333</v>
      </c>
      <c r="K286" s="21">
        <f t="shared" si="52"/>
        <v>170.76502459016393</v>
      </c>
      <c r="L286" s="20">
        <v>122</v>
      </c>
      <c r="M286" s="21">
        <v>20833.333</v>
      </c>
      <c r="N286" s="18" t="s">
        <v>728</v>
      </c>
      <c r="O286" s="34">
        <v>44959</v>
      </c>
      <c r="P286" s="76" t="s">
        <v>483</v>
      </c>
      <c r="Q286" s="81">
        <f t="shared" si="50"/>
        <v>167.00819672131146</v>
      </c>
      <c r="R286" s="20">
        <v>122</v>
      </c>
      <c r="S286" s="20">
        <v>20375</v>
      </c>
      <c r="T286" s="75">
        <v>44977</v>
      </c>
      <c r="U286" s="61"/>
      <c r="V286" s="61"/>
    </row>
    <row r="287" spans="1:22" ht="63">
      <c r="A287" s="20">
        <f t="shared" si="53"/>
        <v>263</v>
      </c>
      <c r="B287" s="39" t="s">
        <v>591</v>
      </c>
      <c r="C287" s="41" t="s">
        <v>210</v>
      </c>
      <c r="D287" s="40" t="s">
        <v>1075</v>
      </c>
      <c r="E287" s="24" t="s">
        <v>1024</v>
      </c>
      <c r="F287" s="24" t="s">
        <v>1025</v>
      </c>
      <c r="G287" s="28" t="s">
        <v>591</v>
      </c>
      <c r="H287" s="82">
        <f aca="true" t="shared" si="54" ref="H287:H301">J287/I287</f>
        <v>208.333</v>
      </c>
      <c r="I287" s="20">
        <v>1</v>
      </c>
      <c r="J287" s="21">
        <v>208.333</v>
      </c>
      <c r="K287" s="21">
        <v>208.333</v>
      </c>
      <c r="L287" s="20">
        <v>1</v>
      </c>
      <c r="M287" s="21">
        <v>208.333</v>
      </c>
      <c r="N287" s="18" t="s">
        <v>727</v>
      </c>
      <c r="O287" s="34">
        <v>44958</v>
      </c>
      <c r="P287" s="76" t="s">
        <v>484</v>
      </c>
      <c r="Q287" s="81">
        <f t="shared" si="50"/>
        <v>200</v>
      </c>
      <c r="R287" s="20">
        <v>1</v>
      </c>
      <c r="S287" s="20">
        <v>200</v>
      </c>
      <c r="T287" s="75">
        <v>44972</v>
      </c>
      <c r="U287" s="61"/>
      <c r="V287" s="61"/>
    </row>
    <row r="288" spans="1:22" ht="47.25">
      <c r="A288" s="20">
        <f t="shared" si="53"/>
        <v>264</v>
      </c>
      <c r="B288" s="39" t="s">
        <v>647</v>
      </c>
      <c r="C288" s="41" t="s">
        <v>211</v>
      </c>
      <c r="D288" s="40" t="s">
        <v>1075</v>
      </c>
      <c r="E288" s="24" t="s">
        <v>639</v>
      </c>
      <c r="F288" s="24" t="s">
        <v>1026</v>
      </c>
      <c r="G288" s="28" t="s">
        <v>646</v>
      </c>
      <c r="H288" s="82">
        <f t="shared" si="54"/>
        <v>0.9157505494505495</v>
      </c>
      <c r="I288" s="20">
        <v>1820</v>
      </c>
      <c r="J288" s="21">
        <v>1666.666</v>
      </c>
      <c r="K288" s="21">
        <f>M288/L288</f>
        <v>0.9157505494505495</v>
      </c>
      <c r="L288" s="20">
        <v>1820</v>
      </c>
      <c r="M288" s="21">
        <v>1666.666</v>
      </c>
      <c r="N288" s="18" t="s">
        <v>726</v>
      </c>
      <c r="O288" s="34">
        <v>44956</v>
      </c>
      <c r="P288" s="76" t="s">
        <v>485</v>
      </c>
      <c r="Q288" s="81">
        <f t="shared" si="50"/>
        <v>0.5447961538461539</v>
      </c>
      <c r="R288" s="20">
        <v>1820</v>
      </c>
      <c r="S288" s="20">
        <v>991.529</v>
      </c>
      <c r="T288" s="75">
        <v>44973</v>
      </c>
      <c r="U288" s="61"/>
      <c r="V288" s="61"/>
    </row>
    <row r="289" spans="1:22" ht="47.25">
      <c r="A289" s="20">
        <f t="shared" si="53"/>
        <v>265</v>
      </c>
      <c r="B289" s="39" t="s">
        <v>647</v>
      </c>
      <c r="C289" s="41" t="s">
        <v>212</v>
      </c>
      <c r="D289" s="40" t="s">
        <v>1075</v>
      </c>
      <c r="E289" s="24" t="s">
        <v>639</v>
      </c>
      <c r="F289" s="24" t="s">
        <v>1027</v>
      </c>
      <c r="G289" s="28" t="s">
        <v>725</v>
      </c>
      <c r="H289" s="82">
        <f t="shared" si="54"/>
        <v>6.565654545454546</v>
      </c>
      <c r="I289" s="20">
        <v>165</v>
      </c>
      <c r="J289" s="21">
        <v>1083.333</v>
      </c>
      <c r="K289" s="21">
        <f>M289/L289</f>
        <v>6.565654545454546</v>
      </c>
      <c r="L289" s="20">
        <v>165</v>
      </c>
      <c r="M289" s="21">
        <v>1083.333</v>
      </c>
      <c r="N289" s="18" t="s">
        <v>724</v>
      </c>
      <c r="O289" s="34">
        <v>44956</v>
      </c>
      <c r="P289" s="76" t="s">
        <v>486</v>
      </c>
      <c r="Q289" s="81">
        <f t="shared" si="50"/>
        <v>6.213636363636364</v>
      </c>
      <c r="R289" s="20">
        <v>165</v>
      </c>
      <c r="S289" s="20">
        <v>1025.25</v>
      </c>
      <c r="T289" s="75">
        <v>44984</v>
      </c>
      <c r="U289" s="61"/>
      <c r="V289" s="61"/>
    </row>
    <row r="290" spans="1:22" ht="63">
      <c r="A290" s="20">
        <f t="shared" si="53"/>
        <v>266</v>
      </c>
      <c r="B290" s="39" t="s">
        <v>591</v>
      </c>
      <c r="C290" s="41" t="s">
        <v>213</v>
      </c>
      <c r="D290" s="40" t="s">
        <v>1075</v>
      </c>
      <c r="E290" s="24" t="s">
        <v>639</v>
      </c>
      <c r="F290" s="24" t="s">
        <v>1027</v>
      </c>
      <c r="G290" s="28" t="s">
        <v>716</v>
      </c>
      <c r="H290" s="82">
        <f t="shared" si="54"/>
        <v>31.25</v>
      </c>
      <c r="I290" s="20">
        <v>8</v>
      </c>
      <c r="J290" s="21">
        <v>250</v>
      </c>
      <c r="K290" s="81">
        <f aca="true" t="shared" si="55" ref="K290:K302">M290/L290</f>
        <v>31.25</v>
      </c>
      <c r="L290" s="20">
        <v>8</v>
      </c>
      <c r="M290" s="21">
        <v>250</v>
      </c>
      <c r="N290" s="18" t="s">
        <v>723</v>
      </c>
      <c r="O290" s="34">
        <v>44956</v>
      </c>
      <c r="P290" s="76" t="s">
        <v>487</v>
      </c>
      <c r="Q290" s="81">
        <f t="shared" si="50"/>
        <v>30</v>
      </c>
      <c r="R290" s="20">
        <v>8</v>
      </c>
      <c r="S290" s="20">
        <v>240</v>
      </c>
      <c r="T290" s="75">
        <v>44981</v>
      </c>
      <c r="U290" s="61"/>
      <c r="V290" s="61"/>
    </row>
    <row r="291" spans="1:22" ht="47.25">
      <c r="A291" s="20">
        <f t="shared" si="53"/>
        <v>267</v>
      </c>
      <c r="B291" s="39" t="s">
        <v>591</v>
      </c>
      <c r="C291" s="41" t="s">
        <v>214</v>
      </c>
      <c r="D291" s="40" t="s">
        <v>1075</v>
      </c>
      <c r="E291" s="24" t="s">
        <v>1028</v>
      </c>
      <c r="F291" s="24" t="s">
        <v>1029</v>
      </c>
      <c r="G291" s="28" t="s">
        <v>716</v>
      </c>
      <c r="H291" s="82">
        <f t="shared" si="54"/>
        <v>10</v>
      </c>
      <c r="I291" s="20">
        <v>110</v>
      </c>
      <c r="J291" s="21">
        <v>1100</v>
      </c>
      <c r="K291" s="81">
        <f t="shared" si="55"/>
        <v>10</v>
      </c>
      <c r="L291" s="20">
        <v>110</v>
      </c>
      <c r="M291" s="21">
        <v>1100</v>
      </c>
      <c r="N291" s="18" t="s">
        <v>721</v>
      </c>
      <c r="O291" s="34">
        <v>44949</v>
      </c>
      <c r="P291" s="76" t="s">
        <v>488</v>
      </c>
      <c r="Q291" s="81">
        <f t="shared" si="50"/>
        <v>7.8125</v>
      </c>
      <c r="R291" s="20">
        <v>76</v>
      </c>
      <c r="S291" s="20">
        <v>593.75</v>
      </c>
      <c r="T291" s="75">
        <v>44970</v>
      </c>
      <c r="U291" s="61"/>
      <c r="V291" s="19" t="s">
        <v>722</v>
      </c>
    </row>
    <row r="292" spans="1:22" ht="47.25">
      <c r="A292" s="20">
        <f t="shared" si="53"/>
        <v>268</v>
      </c>
      <c r="B292" s="39" t="s">
        <v>647</v>
      </c>
      <c r="C292" s="41" t="s">
        <v>215</v>
      </c>
      <c r="D292" s="40" t="s">
        <v>1075</v>
      </c>
      <c r="E292" s="24" t="s">
        <v>672</v>
      </c>
      <c r="F292" s="24" t="s">
        <v>806</v>
      </c>
      <c r="G292" s="28" t="s">
        <v>646</v>
      </c>
      <c r="H292" s="82">
        <f t="shared" si="54"/>
        <v>2828.285</v>
      </c>
      <c r="I292" s="20">
        <v>2</v>
      </c>
      <c r="J292" s="21">
        <v>5656.57</v>
      </c>
      <c r="K292" s="81">
        <f t="shared" si="55"/>
        <v>2828.285</v>
      </c>
      <c r="L292" s="20">
        <v>2</v>
      </c>
      <c r="M292" s="21">
        <v>5656.57</v>
      </c>
      <c r="N292" s="18" t="s">
        <v>720</v>
      </c>
      <c r="O292" s="34">
        <v>44949</v>
      </c>
      <c r="P292" s="76" t="s">
        <v>489</v>
      </c>
      <c r="Q292" s="81">
        <f t="shared" si="50"/>
        <v>2828.16</v>
      </c>
      <c r="R292" s="20">
        <v>2</v>
      </c>
      <c r="S292" s="20">
        <v>5656.32</v>
      </c>
      <c r="T292" s="75">
        <v>44964</v>
      </c>
      <c r="U292" s="61"/>
      <c r="V292" s="61"/>
    </row>
    <row r="293" spans="1:22" ht="47.25">
      <c r="A293" s="20">
        <f t="shared" si="53"/>
        <v>269</v>
      </c>
      <c r="B293" s="39" t="s">
        <v>647</v>
      </c>
      <c r="C293" s="41" t="s">
        <v>216</v>
      </c>
      <c r="D293" s="40" t="s">
        <v>1075</v>
      </c>
      <c r="E293" s="24" t="s">
        <v>672</v>
      </c>
      <c r="F293" s="24" t="s">
        <v>806</v>
      </c>
      <c r="G293" s="28" t="s">
        <v>646</v>
      </c>
      <c r="H293" s="82">
        <f t="shared" si="54"/>
        <v>3645.84</v>
      </c>
      <c r="I293" s="20">
        <v>1</v>
      </c>
      <c r="J293" s="21">
        <v>3645.84</v>
      </c>
      <c r="K293" s="81">
        <f t="shared" si="55"/>
        <v>3645.84</v>
      </c>
      <c r="L293" s="20">
        <v>1</v>
      </c>
      <c r="M293" s="21">
        <v>3645.84</v>
      </c>
      <c r="N293" s="18" t="s">
        <v>719</v>
      </c>
      <c r="O293" s="34">
        <v>44949</v>
      </c>
      <c r="P293" s="76" t="s">
        <v>490</v>
      </c>
      <c r="Q293" s="81">
        <f t="shared" si="50"/>
        <v>3644</v>
      </c>
      <c r="R293" s="20">
        <v>1</v>
      </c>
      <c r="S293" s="20">
        <v>3644</v>
      </c>
      <c r="T293" s="75">
        <v>44966</v>
      </c>
      <c r="U293" s="61"/>
      <c r="V293" s="61"/>
    </row>
    <row r="294" spans="1:22" ht="47.25">
      <c r="A294" s="20">
        <f t="shared" si="53"/>
        <v>270</v>
      </c>
      <c r="B294" s="39" t="s">
        <v>647</v>
      </c>
      <c r="C294" s="41" t="s">
        <v>217</v>
      </c>
      <c r="D294" s="40" t="s">
        <v>1075</v>
      </c>
      <c r="E294" s="24" t="s">
        <v>639</v>
      </c>
      <c r="F294" s="24" t="s">
        <v>1031</v>
      </c>
      <c r="G294" s="28" t="s">
        <v>646</v>
      </c>
      <c r="H294" s="82">
        <f t="shared" si="54"/>
        <v>0.09731701401365433</v>
      </c>
      <c r="I294" s="20">
        <v>11132</v>
      </c>
      <c r="J294" s="21">
        <v>1083.333</v>
      </c>
      <c r="K294" s="81">
        <f t="shared" si="55"/>
        <v>0.09731701401365433</v>
      </c>
      <c r="L294" s="20">
        <v>11132</v>
      </c>
      <c r="M294" s="21">
        <v>1083.333</v>
      </c>
      <c r="N294" s="18" t="s">
        <v>718</v>
      </c>
      <c r="O294" s="34">
        <v>44949</v>
      </c>
      <c r="P294" s="76" t="s">
        <v>491</v>
      </c>
      <c r="Q294" s="81">
        <f t="shared" si="50"/>
        <v>0.06699721523535752</v>
      </c>
      <c r="R294" s="20">
        <v>11132</v>
      </c>
      <c r="S294" s="20">
        <v>745.813</v>
      </c>
      <c r="T294" s="75">
        <v>44971</v>
      </c>
      <c r="U294" s="61"/>
      <c r="V294" s="61"/>
    </row>
    <row r="295" spans="1:22" ht="47.25">
      <c r="A295" s="20">
        <f t="shared" si="53"/>
        <v>271</v>
      </c>
      <c r="B295" s="39" t="s">
        <v>647</v>
      </c>
      <c r="C295" s="41" t="s">
        <v>218</v>
      </c>
      <c r="D295" s="40" t="s">
        <v>1075</v>
      </c>
      <c r="E295" s="24" t="s">
        <v>639</v>
      </c>
      <c r="F295" s="24" t="s">
        <v>1030</v>
      </c>
      <c r="G295" s="28" t="s">
        <v>646</v>
      </c>
      <c r="H295" s="82">
        <f t="shared" si="54"/>
        <v>6.076388392857143</v>
      </c>
      <c r="I295" s="20">
        <v>672</v>
      </c>
      <c r="J295" s="21">
        <v>4083.333</v>
      </c>
      <c r="K295" s="81">
        <f t="shared" si="55"/>
        <v>6.076388392857143</v>
      </c>
      <c r="L295" s="20">
        <v>672</v>
      </c>
      <c r="M295" s="21">
        <v>4083.333</v>
      </c>
      <c r="N295" s="18" t="s">
        <v>717</v>
      </c>
      <c r="O295" s="34">
        <v>44949</v>
      </c>
      <c r="P295" s="76" t="s">
        <v>492</v>
      </c>
      <c r="Q295" s="81">
        <f t="shared" si="50"/>
        <v>4029.599</v>
      </c>
      <c r="R295" s="20">
        <v>1</v>
      </c>
      <c r="S295" s="20">
        <v>4029.599</v>
      </c>
      <c r="T295" s="75">
        <v>44971</v>
      </c>
      <c r="U295" s="19"/>
      <c r="V295" s="19"/>
    </row>
    <row r="296" spans="1:22" ht="47.25">
      <c r="A296" s="20">
        <f t="shared" si="53"/>
        <v>272</v>
      </c>
      <c r="B296" s="39" t="s">
        <v>591</v>
      </c>
      <c r="C296" s="41" t="s">
        <v>219</v>
      </c>
      <c r="D296" s="40" t="s">
        <v>1075</v>
      </c>
      <c r="E296" s="24" t="s">
        <v>639</v>
      </c>
      <c r="F296" s="24" t="s">
        <v>1032</v>
      </c>
      <c r="G296" s="28" t="s">
        <v>716</v>
      </c>
      <c r="H296" s="82">
        <f t="shared" si="54"/>
        <v>19.927521739130437</v>
      </c>
      <c r="I296" s="20">
        <v>46</v>
      </c>
      <c r="J296" s="21">
        <v>916.666</v>
      </c>
      <c r="K296" s="81">
        <f t="shared" si="55"/>
        <v>19.927521739130437</v>
      </c>
      <c r="L296" s="20">
        <v>46</v>
      </c>
      <c r="M296" s="21">
        <v>916.666</v>
      </c>
      <c r="N296" s="18" t="s">
        <v>715</v>
      </c>
      <c r="O296" s="34">
        <v>44946</v>
      </c>
      <c r="P296" s="76" t="s">
        <v>493</v>
      </c>
      <c r="Q296" s="81">
        <f t="shared" si="50"/>
        <v>19.084869565217392</v>
      </c>
      <c r="R296" s="20">
        <v>46</v>
      </c>
      <c r="S296" s="20">
        <v>877.904</v>
      </c>
      <c r="T296" s="75">
        <v>44965</v>
      </c>
      <c r="U296" s="19"/>
      <c r="V296" s="19"/>
    </row>
    <row r="297" spans="1:22" ht="47.25">
      <c r="A297" s="20">
        <f t="shared" si="53"/>
        <v>273</v>
      </c>
      <c r="B297" s="39" t="s">
        <v>647</v>
      </c>
      <c r="C297" s="41" t="s">
        <v>220</v>
      </c>
      <c r="D297" s="40" t="s">
        <v>1075</v>
      </c>
      <c r="E297" s="24" t="s">
        <v>639</v>
      </c>
      <c r="F297" s="24" t="s">
        <v>1033</v>
      </c>
      <c r="G297" s="28" t="s">
        <v>646</v>
      </c>
      <c r="H297" s="82">
        <f t="shared" si="54"/>
        <v>9.615384615384615</v>
      </c>
      <c r="I297" s="20">
        <v>26</v>
      </c>
      <c r="J297" s="21">
        <v>250</v>
      </c>
      <c r="K297" s="81">
        <f t="shared" si="55"/>
        <v>9.615384615384615</v>
      </c>
      <c r="L297" s="20">
        <v>26</v>
      </c>
      <c r="M297" s="21">
        <v>250</v>
      </c>
      <c r="N297" s="18" t="s">
        <v>714</v>
      </c>
      <c r="O297" s="34">
        <v>44944</v>
      </c>
      <c r="P297" s="76" t="s">
        <v>494</v>
      </c>
      <c r="Q297" s="81"/>
      <c r="R297" s="20"/>
      <c r="S297" s="20"/>
      <c r="T297" s="75"/>
      <c r="U297" s="19" t="s">
        <v>553</v>
      </c>
      <c r="V297" s="19" t="s">
        <v>644</v>
      </c>
    </row>
    <row r="298" spans="1:22" ht="47.25">
      <c r="A298" s="20">
        <f t="shared" si="53"/>
        <v>274</v>
      </c>
      <c r="B298" s="39" t="s">
        <v>647</v>
      </c>
      <c r="C298" s="41" t="s">
        <v>221</v>
      </c>
      <c r="D298" s="40" t="s">
        <v>1075</v>
      </c>
      <c r="E298" s="24" t="s">
        <v>639</v>
      </c>
      <c r="F298" s="24" t="s">
        <v>1034</v>
      </c>
      <c r="G298" s="28" t="s">
        <v>646</v>
      </c>
      <c r="H298" s="82">
        <f t="shared" si="54"/>
        <v>0.2776749352091818</v>
      </c>
      <c r="I298" s="20">
        <v>5402</v>
      </c>
      <c r="J298" s="21">
        <v>1500</v>
      </c>
      <c r="K298" s="81">
        <f t="shared" si="55"/>
        <v>0.2776749352091818</v>
      </c>
      <c r="L298" s="20">
        <v>5402</v>
      </c>
      <c r="M298" s="21">
        <v>1500</v>
      </c>
      <c r="N298" s="18" t="s">
        <v>713</v>
      </c>
      <c r="O298" s="34">
        <v>44944</v>
      </c>
      <c r="P298" s="76" t="s">
        <v>495</v>
      </c>
      <c r="Q298" s="81">
        <f t="shared" si="50"/>
        <v>0.27711384672343575</v>
      </c>
      <c r="R298" s="20">
        <v>5402</v>
      </c>
      <c r="S298" s="20">
        <v>1496.969</v>
      </c>
      <c r="T298" s="75">
        <v>44965</v>
      </c>
      <c r="U298" s="19"/>
      <c r="V298" s="19"/>
    </row>
    <row r="299" spans="1:22" ht="47.25">
      <c r="A299" s="20">
        <f t="shared" si="53"/>
        <v>275</v>
      </c>
      <c r="B299" s="39" t="s">
        <v>683</v>
      </c>
      <c r="C299" s="41" t="s">
        <v>222</v>
      </c>
      <c r="D299" s="40" t="s">
        <v>1075</v>
      </c>
      <c r="E299" s="24" t="s">
        <v>641</v>
      </c>
      <c r="F299" s="24" t="s">
        <v>1009</v>
      </c>
      <c r="G299" s="28" t="s">
        <v>646</v>
      </c>
      <c r="H299" s="82">
        <f t="shared" si="54"/>
        <v>370.47721875</v>
      </c>
      <c r="I299" s="20">
        <v>64</v>
      </c>
      <c r="J299" s="21">
        <v>23710.542</v>
      </c>
      <c r="K299" s="81">
        <f t="shared" si="55"/>
        <v>370.47721875</v>
      </c>
      <c r="L299" s="20">
        <v>64</v>
      </c>
      <c r="M299" s="21">
        <v>23710.542</v>
      </c>
      <c r="N299" s="18" t="s">
        <v>712</v>
      </c>
      <c r="O299" s="34">
        <v>44943</v>
      </c>
      <c r="P299" s="76" t="s">
        <v>496</v>
      </c>
      <c r="Q299" s="81"/>
      <c r="R299" s="61"/>
      <c r="S299" s="61"/>
      <c r="T299" s="75"/>
      <c r="U299" s="19" t="s">
        <v>553</v>
      </c>
      <c r="V299" s="19" t="s">
        <v>644</v>
      </c>
    </row>
    <row r="300" spans="1:22" ht="47.25">
      <c r="A300" s="20">
        <f t="shared" si="53"/>
        <v>276</v>
      </c>
      <c r="B300" s="39" t="s">
        <v>683</v>
      </c>
      <c r="C300" s="41" t="s">
        <v>223</v>
      </c>
      <c r="D300" s="40" t="s">
        <v>1075</v>
      </c>
      <c r="E300" s="24" t="s">
        <v>641</v>
      </c>
      <c r="F300" s="24" t="s">
        <v>1009</v>
      </c>
      <c r="G300" s="28" t="s">
        <v>646</v>
      </c>
      <c r="H300" s="82">
        <f t="shared" si="54"/>
        <v>998.4216875</v>
      </c>
      <c r="I300" s="20">
        <v>32</v>
      </c>
      <c r="J300" s="21">
        <v>31949.494</v>
      </c>
      <c r="K300" s="81">
        <f t="shared" si="55"/>
        <v>998.4216875</v>
      </c>
      <c r="L300" s="20">
        <v>32</v>
      </c>
      <c r="M300" s="21">
        <v>31949.494</v>
      </c>
      <c r="N300" s="18" t="s">
        <v>711</v>
      </c>
      <c r="O300" s="34">
        <v>44943</v>
      </c>
      <c r="P300" s="76" t="s">
        <v>497</v>
      </c>
      <c r="Q300" s="81"/>
      <c r="R300" s="20"/>
      <c r="S300" s="20"/>
      <c r="T300" s="75"/>
      <c r="U300" s="19" t="s">
        <v>553</v>
      </c>
      <c r="V300" s="19" t="s">
        <v>644</v>
      </c>
    </row>
    <row r="301" spans="1:22" ht="47.25">
      <c r="A301" s="20">
        <f t="shared" si="53"/>
        <v>277</v>
      </c>
      <c r="B301" s="39" t="s">
        <v>683</v>
      </c>
      <c r="C301" s="41" t="s">
        <v>224</v>
      </c>
      <c r="D301" s="40" t="s">
        <v>1075</v>
      </c>
      <c r="E301" s="24" t="s">
        <v>641</v>
      </c>
      <c r="F301" s="24" t="s">
        <v>1009</v>
      </c>
      <c r="G301" s="28" t="s">
        <v>683</v>
      </c>
      <c r="H301" s="82">
        <f t="shared" si="54"/>
        <v>3382.286</v>
      </c>
      <c r="I301" s="20">
        <v>1</v>
      </c>
      <c r="J301" s="21">
        <v>3382.286</v>
      </c>
      <c r="K301" s="81">
        <f t="shared" si="55"/>
        <v>3382.286</v>
      </c>
      <c r="L301" s="20">
        <v>1</v>
      </c>
      <c r="M301" s="21">
        <v>3382.286</v>
      </c>
      <c r="N301" s="18" t="s">
        <v>710</v>
      </c>
      <c r="O301" s="34">
        <v>44943</v>
      </c>
      <c r="P301" s="76" t="s">
        <v>498</v>
      </c>
      <c r="Q301" s="81"/>
      <c r="R301" s="20"/>
      <c r="S301" s="20"/>
      <c r="T301" s="75"/>
      <c r="U301" s="19" t="s">
        <v>642</v>
      </c>
      <c r="V301" s="61"/>
    </row>
    <row r="302" spans="1:22" ht="47.25">
      <c r="A302" s="20">
        <f t="shared" si="53"/>
        <v>278</v>
      </c>
      <c r="B302" s="39" t="s">
        <v>683</v>
      </c>
      <c r="C302" s="41" t="s">
        <v>225</v>
      </c>
      <c r="D302" s="40" t="s">
        <v>1075</v>
      </c>
      <c r="E302" s="24" t="s">
        <v>641</v>
      </c>
      <c r="F302" s="24" t="s">
        <v>1009</v>
      </c>
      <c r="G302" s="28" t="s">
        <v>665</v>
      </c>
      <c r="H302" s="82">
        <f aca="true" t="shared" si="56" ref="H302:H311">J302/I302</f>
        <v>3199.6752747252744</v>
      </c>
      <c r="I302" s="20">
        <v>1.82</v>
      </c>
      <c r="J302" s="21">
        <v>5823.409</v>
      </c>
      <c r="K302" s="81">
        <f t="shared" si="55"/>
        <v>3199.6752747252744</v>
      </c>
      <c r="L302" s="20">
        <v>1.82</v>
      </c>
      <c r="M302" s="21">
        <v>5823.409</v>
      </c>
      <c r="N302" s="18" t="s">
        <v>709</v>
      </c>
      <c r="O302" s="34">
        <v>44943</v>
      </c>
      <c r="P302" s="76" t="s">
        <v>499</v>
      </c>
      <c r="Q302" s="81"/>
      <c r="R302" s="20"/>
      <c r="S302" s="20"/>
      <c r="T302" s="75"/>
      <c r="U302" s="19" t="s">
        <v>553</v>
      </c>
      <c r="V302" s="19" t="s">
        <v>644</v>
      </c>
    </row>
    <row r="303" spans="1:22" ht="47.25">
      <c r="A303" s="20">
        <f t="shared" si="53"/>
        <v>279</v>
      </c>
      <c r="B303" s="39" t="s">
        <v>647</v>
      </c>
      <c r="C303" s="41" t="s">
        <v>161</v>
      </c>
      <c r="D303" s="40" t="s">
        <v>1075</v>
      </c>
      <c r="E303" s="24" t="s">
        <v>639</v>
      </c>
      <c r="F303" s="24" t="s">
        <v>1035</v>
      </c>
      <c r="G303" s="28" t="s">
        <v>646</v>
      </c>
      <c r="H303" s="82">
        <f t="shared" si="56"/>
        <v>2.5100361445783133</v>
      </c>
      <c r="I303" s="20">
        <v>166</v>
      </c>
      <c r="J303" s="21">
        <v>416.666</v>
      </c>
      <c r="K303" s="82">
        <f aca="true" t="shared" si="57" ref="K303:K311">M303/L303</f>
        <v>2.5100361445783133</v>
      </c>
      <c r="L303" s="20">
        <v>166</v>
      </c>
      <c r="M303" s="21">
        <v>416.666</v>
      </c>
      <c r="N303" s="18" t="s">
        <v>708</v>
      </c>
      <c r="O303" s="34">
        <v>44943</v>
      </c>
      <c r="P303" s="76" t="s">
        <v>500</v>
      </c>
      <c r="Q303" s="81">
        <f>S303/R303</f>
        <v>2.456674698795181</v>
      </c>
      <c r="R303" s="20">
        <v>166</v>
      </c>
      <c r="S303" s="20">
        <v>407.808</v>
      </c>
      <c r="T303" s="75">
        <v>44964</v>
      </c>
      <c r="U303" s="61"/>
      <c r="V303" s="61"/>
    </row>
    <row r="304" spans="1:22" ht="47.25">
      <c r="A304" s="20">
        <f t="shared" si="53"/>
        <v>280</v>
      </c>
      <c r="B304" s="39" t="s">
        <v>647</v>
      </c>
      <c r="C304" s="41" t="s">
        <v>226</v>
      </c>
      <c r="D304" s="40" t="s">
        <v>1075</v>
      </c>
      <c r="E304" s="24" t="s">
        <v>639</v>
      </c>
      <c r="F304" s="24" t="s">
        <v>1036</v>
      </c>
      <c r="G304" s="28" t="s">
        <v>667</v>
      </c>
      <c r="H304" s="79">
        <f t="shared" si="56"/>
        <v>0.022592487997740753</v>
      </c>
      <c r="I304" s="20">
        <v>17705</v>
      </c>
      <c r="J304" s="21">
        <v>400</v>
      </c>
      <c r="K304" s="79">
        <f t="shared" si="57"/>
        <v>0.022592487997740753</v>
      </c>
      <c r="L304" s="20">
        <v>17705</v>
      </c>
      <c r="M304" s="21">
        <v>400</v>
      </c>
      <c r="N304" s="18" t="s">
        <v>707</v>
      </c>
      <c r="O304" s="34">
        <v>44943</v>
      </c>
      <c r="P304" s="76" t="s">
        <v>501</v>
      </c>
      <c r="Q304" s="81">
        <f>S304/R304</f>
        <v>0.021852245128494777</v>
      </c>
      <c r="R304" s="20">
        <v>17705</v>
      </c>
      <c r="S304" s="20">
        <v>386.894</v>
      </c>
      <c r="T304" s="75">
        <v>44965</v>
      </c>
      <c r="U304" s="61"/>
      <c r="V304" s="61"/>
    </row>
    <row r="305" spans="1:22" ht="63">
      <c r="A305" s="20">
        <f t="shared" si="53"/>
        <v>281</v>
      </c>
      <c r="B305" s="39" t="s">
        <v>640</v>
      </c>
      <c r="C305" s="41" t="s">
        <v>210</v>
      </c>
      <c r="D305" s="40" t="s">
        <v>1075</v>
      </c>
      <c r="E305" s="24" t="s">
        <v>1024</v>
      </c>
      <c r="F305" s="24" t="s">
        <v>1025</v>
      </c>
      <c r="G305" s="28" t="s">
        <v>591</v>
      </c>
      <c r="H305" s="78">
        <f t="shared" si="56"/>
        <v>208.333</v>
      </c>
      <c r="I305" s="20">
        <v>1</v>
      </c>
      <c r="J305" s="21">
        <v>208.333</v>
      </c>
      <c r="K305" s="78">
        <f t="shared" si="57"/>
        <v>208.333</v>
      </c>
      <c r="L305" s="20">
        <v>1</v>
      </c>
      <c r="M305" s="21">
        <v>208.333</v>
      </c>
      <c r="N305" s="18" t="s">
        <v>706</v>
      </c>
      <c r="O305" s="34">
        <v>44942</v>
      </c>
      <c r="P305" s="76" t="s">
        <v>502</v>
      </c>
      <c r="Q305" s="20"/>
      <c r="R305" s="20"/>
      <c r="S305" s="20"/>
      <c r="T305" s="75"/>
      <c r="U305" s="19" t="s">
        <v>553</v>
      </c>
      <c r="V305" s="19" t="s">
        <v>554</v>
      </c>
    </row>
    <row r="306" spans="1:22" ht="47.25">
      <c r="A306" s="20">
        <f t="shared" si="53"/>
        <v>282</v>
      </c>
      <c r="B306" s="39" t="s">
        <v>647</v>
      </c>
      <c r="C306" s="41" t="s">
        <v>227</v>
      </c>
      <c r="D306" s="40" t="s">
        <v>1075</v>
      </c>
      <c r="E306" s="24" t="s">
        <v>639</v>
      </c>
      <c r="F306" s="24" t="s">
        <v>1037</v>
      </c>
      <c r="G306" s="28" t="s">
        <v>646</v>
      </c>
      <c r="H306" s="79">
        <f t="shared" si="56"/>
        <v>2.032520325203252</v>
      </c>
      <c r="I306" s="20">
        <v>369</v>
      </c>
      <c r="J306" s="21">
        <v>750</v>
      </c>
      <c r="K306" s="79">
        <f t="shared" si="57"/>
        <v>2.032520325203252</v>
      </c>
      <c r="L306" s="20">
        <v>369</v>
      </c>
      <c r="M306" s="21">
        <v>750</v>
      </c>
      <c r="N306" s="18" t="s">
        <v>705</v>
      </c>
      <c r="O306" s="34">
        <v>44942</v>
      </c>
      <c r="P306" s="76" t="s">
        <v>503</v>
      </c>
      <c r="Q306" s="20">
        <f>S306/R306</f>
        <v>2.0311327913279134</v>
      </c>
      <c r="R306" s="20">
        <v>369</v>
      </c>
      <c r="S306" s="20">
        <v>749.488</v>
      </c>
      <c r="T306" s="75">
        <v>44963</v>
      </c>
      <c r="U306" s="61"/>
      <c r="V306" s="61"/>
    </row>
    <row r="307" spans="1:22" ht="47.25">
      <c r="A307" s="20">
        <f t="shared" si="53"/>
        <v>283</v>
      </c>
      <c r="B307" s="39" t="s">
        <v>591</v>
      </c>
      <c r="C307" s="41" t="s">
        <v>228</v>
      </c>
      <c r="D307" s="40" t="s">
        <v>1075</v>
      </c>
      <c r="E307" s="24" t="s">
        <v>639</v>
      </c>
      <c r="F307" s="24" t="s">
        <v>1038</v>
      </c>
      <c r="G307" s="28" t="s">
        <v>591</v>
      </c>
      <c r="H307" s="78">
        <f t="shared" si="56"/>
        <v>493.75</v>
      </c>
      <c r="I307" s="20">
        <v>2</v>
      </c>
      <c r="J307" s="21">
        <v>987.5</v>
      </c>
      <c r="K307" s="78">
        <f t="shared" si="57"/>
        <v>493.75</v>
      </c>
      <c r="L307" s="20">
        <v>2</v>
      </c>
      <c r="M307" s="21">
        <v>987.5</v>
      </c>
      <c r="N307" s="18" t="s">
        <v>704</v>
      </c>
      <c r="O307" s="34">
        <v>44942</v>
      </c>
      <c r="P307" s="76" t="s">
        <v>504</v>
      </c>
      <c r="Q307" s="20">
        <f>S307/R307</f>
        <v>490</v>
      </c>
      <c r="R307" s="20">
        <v>2</v>
      </c>
      <c r="S307" s="20">
        <v>980</v>
      </c>
      <c r="T307" s="75">
        <v>44963</v>
      </c>
      <c r="U307" s="61"/>
      <c r="V307" s="61"/>
    </row>
    <row r="308" spans="1:22" ht="47.25">
      <c r="A308" s="20">
        <f t="shared" si="53"/>
        <v>284</v>
      </c>
      <c r="B308" s="39" t="s">
        <v>647</v>
      </c>
      <c r="C308" s="41" t="s">
        <v>229</v>
      </c>
      <c r="D308" s="40" t="s">
        <v>1075</v>
      </c>
      <c r="E308" s="24" t="s">
        <v>639</v>
      </c>
      <c r="F308" s="24" t="s">
        <v>1039</v>
      </c>
      <c r="G308" s="28" t="s">
        <v>646</v>
      </c>
      <c r="H308" s="79">
        <f t="shared" si="56"/>
        <v>0.05223060460139112</v>
      </c>
      <c r="I308" s="20">
        <v>13083</v>
      </c>
      <c r="J308" s="21">
        <v>683.333</v>
      </c>
      <c r="K308" s="79">
        <f t="shared" si="57"/>
        <v>0.05223060460139112</v>
      </c>
      <c r="L308" s="20">
        <v>13083</v>
      </c>
      <c r="M308" s="21">
        <v>683.333</v>
      </c>
      <c r="N308" s="18" t="s">
        <v>703</v>
      </c>
      <c r="O308" s="34">
        <v>44942</v>
      </c>
      <c r="P308" s="76" t="s">
        <v>505</v>
      </c>
      <c r="Q308" s="20">
        <f>S308/R308</f>
        <v>0.05223022242604907</v>
      </c>
      <c r="R308" s="20">
        <v>13083</v>
      </c>
      <c r="S308" s="20">
        <v>683.328</v>
      </c>
      <c r="T308" s="75">
        <v>44957</v>
      </c>
      <c r="U308" s="61"/>
      <c r="V308" s="61"/>
    </row>
    <row r="309" spans="1:22" ht="47.25">
      <c r="A309" s="20">
        <f t="shared" si="53"/>
        <v>285</v>
      </c>
      <c r="B309" s="39" t="s">
        <v>647</v>
      </c>
      <c r="C309" s="41" t="s">
        <v>230</v>
      </c>
      <c r="D309" s="40" t="s">
        <v>1075</v>
      </c>
      <c r="E309" s="24" t="s">
        <v>639</v>
      </c>
      <c r="F309" s="24" t="s">
        <v>1040</v>
      </c>
      <c r="G309" s="28" t="s">
        <v>603</v>
      </c>
      <c r="H309" s="79">
        <f t="shared" si="56"/>
        <v>0.7938799076212472</v>
      </c>
      <c r="I309" s="20">
        <v>346.4</v>
      </c>
      <c r="J309" s="21">
        <v>275</v>
      </c>
      <c r="K309" s="79">
        <f t="shared" si="57"/>
        <v>0.7938799076212472</v>
      </c>
      <c r="L309" s="20">
        <v>346.4</v>
      </c>
      <c r="M309" s="21">
        <v>275</v>
      </c>
      <c r="N309" s="18" t="s">
        <v>702</v>
      </c>
      <c r="O309" s="34">
        <v>44942</v>
      </c>
      <c r="P309" s="76" t="s">
        <v>506</v>
      </c>
      <c r="Q309" s="20">
        <f>S309/R309</f>
        <v>0.7773556581986144</v>
      </c>
      <c r="R309" s="20">
        <v>346.4</v>
      </c>
      <c r="S309" s="20">
        <v>269.276</v>
      </c>
      <c r="T309" s="75">
        <v>44958</v>
      </c>
      <c r="U309" s="61"/>
      <c r="V309" s="61"/>
    </row>
    <row r="310" spans="1:22" ht="57.75" customHeight="1">
      <c r="A310" s="20">
        <f t="shared" si="53"/>
        <v>286</v>
      </c>
      <c r="B310" s="39" t="s">
        <v>647</v>
      </c>
      <c r="C310" s="41" t="s">
        <v>231</v>
      </c>
      <c r="D310" s="40" t="s">
        <v>1075</v>
      </c>
      <c r="E310" s="24" t="s">
        <v>639</v>
      </c>
      <c r="F310" s="24" t="s">
        <v>1041</v>
      </c>
      <c r="G310" s="28" t="s">
        <v>646</v>
      </c>
      <c r="H310" s="79">
        <f t="shared" si="56"/>
        <v>0.024649049569711243</v>
      </c>
      <c r="I310" s="20">
        <v>89591</v>
      </c>
      <c r="J310" s="21">
        <v>2208.333</v>
      </c>
      <c r="K310" s="79">
        <f t="shared" si="57"/>
        <v>0.024649049569711243</v>
      </c>
      <c r="L310" s="20">
        <v>89591</v>
      </c>
      <c r="M310" s="21">
        <v>2208.333</v>
      </c>
      <c r="N310" s="18" t="s">
        <v>701</v>
      </c>
      <c r="O310" s="34">
        <v>44942</v>
      </c>
      <c r="P310" s="76" t="s">
        <v>507</v>
      </c>
      <c r="Q310" s="20">
        <f>S310/R310</f>
        <v>0.024348427855476557</v>
      </c>
      <c r="R310" s="20">
        <v>89591</v>
      </c>
      <c r="S310" s="20">
        <v>2181.4</v>
      </c>
      <c r="T310" s="75">
        <v>44958</v>
      </c>
      <c r="U310" s="19"/>
      <c r="V310" s="19"/>
    </row>
    <row r="311" spans="1:22" ht="47.25">
      <c r="A311" s="20">
        <f t="shared" si="53"/>
        <v>287</v>
      </c>
      <c r="B311" s="39" t="s">
        <v>647</v>
      </c>
      <c r="C311" s="41" t="s">
        <v>232</v>
      </c>
      <c r="D311" s="40" t="s">
        <v>1075</v>
      </c>
      <c r="E311" s="24" t="s">
        <v>639</v>
      </c>
      <c r="F311" s="24" t="s">
        <v>1042</v>
      </c>
      <c r="G311" s="28" t="s">
        <v>646</v>
      </c>
      <c r="H311" s="21">
        <f t="shared" si="56"/>
        <v>1.6404173228346457</v>
      </c>
      <c r="I311" s="20">
        <v>127</v>
      </c>
      <c r="J311" s="21">
        <v>208.333</v>
      </c>
      <c r="K311" s="21">
        <f t="shared" si="57"/>
        <v>1.6404173228346457</v>
      </c>
      <c r="L311" s="20">
        <v>127</v>
      </c>
      <c r="M311" s="21">
        <v>208.333</v>
      </c>
      <c r="N311" s="18" t="s">
        <v>700</v>
      </c>
      <c r="O311" s="34">
        <v>44942</v>
      </c>
      <c r="P311" s="76" t="s">
        <v>508</v>
      </c>
      <c r="Q311" s="20"/>
      <c r="R311" s="20"/>
      <c r="S311" s="20"/>
      <c r="T311" s="75"/>
      <c r="U311" s="19" t="s">
        <v>553</v>
      </c>
      <c r="V311" s="19" t="s">
        <v>644</v>
      </c>
    </row>
    <row r="312" spans="1:22" ht="47.25">
      <c r="A312" s="20">
        <f t="shared" si="53"/>
        <v>288</v>
      </c>
      <c r="B312" s="39" t="s">
        <v>647</v>
      </c>
      <c r="C312" s="41" t="s">
        <v>233</v>
      </c>
      <c r="D312" s="40" t="s">
        <v>1075</v>
      </c>
      <c r="E312" s="24" t="s">
        <v>639</v>
      </c>
      <c r="F312" s="24" t="s">
        <v>994</v>
      </c>
      <c r="G312" s="28" t="s">
        <v>591</v>
      </c>
      <c r="H312" s="21">
        <f>J312/I312</f>
        <v>666.6665</v>
      </c>
      <c r="I312" s="20">
        <v>2</v>
      </c>
      <c r="J312" s="21">
        <v>1333.333</v>
      </c>
      <c r="K312" s="21">
        <f aca="true" t="shared" si="58" ref="K312:K322">M312/L312</f>
        <v>666.6665</v>
      </c>
      <c r="L312" s="20">
        <v>2</v>
      </c>
      <c r="M312" s="21">
        <v>1333.333</v>
      </c>
      <c r="N312" s="18" t="s">
        <v>698</v>
      </c>
      <c r="O312" s="34">
        <v>44938</v>
      </c>
      <c r="P312" s="76" t="s">
        <v>509</v>
      </c>
      <c r="Q312" s="20">
        <v>750</v>
      </c>
      <c r="R312" s="20">
        <v>1</v>
      </c>
      <c r="S312" s="20">
        <v>750</v>
      </c>
      <c r="T312" s="75">
        <v>44959</v>
      </c>
      <c r="U312" s="19" t="s">
        <v>699</v>
      </c>
      <c r="V312" s="19" t="s">
        <v>644</v>
      </c>
    </row>
    <row r="313" spans="1:22" ht="47.25">
      <c r="A313" s="20">
        <f t="shared" si="53"/>
        <v>289</v>
      </c>
      <c r="B313" s="39" t="s">
        <v>647</v>
      </c>
      <c r="C313" s="41" t="s">
        <v>234</v>
      </c>
      <c r="D313" s="40" t="s">
        <v>1075</v>
      </c>
      <c r="E313" s="24" t="s">
        <v>639</v>
      </c>
      <c r="F313" s="24" t="s">
        <v>1043</v>
      </c>
      <c r="G313" s="28" t="s">
        <v>662</v>
      </c>
      <c r="H313" s="21">
        <f>J313/I313</f>
        <v>0.18518555555555555</v>
      </c>
      <c r="I313" s="20">
        <v>900</v>
      </c>
      <c r="J313" s="21">
        <v>166.667</v>
      </c>
      <c r="K313" s="21">
        <f t="shared" si="58"/>
        <v>0.18518555555555555</v>
      </c>
      <c r="L313" s="20">
        <v>900</v>
      </c>
      <c r="M313" s="21">
        <v>166.667</v>
      </c>
      <c r="N313" s="18" t="s">
        <v>697</v>
      </c>
      <c r="O313" s="34">
        <v>44936</v>
      </c>
      <c r="P313" s="76" t="s">
        <v>510</v>
      </c>
      <c r="Q313" s="20"/>
      <c r="R313" s="20"/>
      <c r="S313" s="20"/>
      <c r="T313" s="75"/>
      <c r="U313" s="19" t="s">
        <v>553</v>
      </c>
      <c r="V313" s="19" t="s">
        <v>644</v>
      </c>
    </row>
    <row r="314" spans="1:22" ht="47.25">
      <c r="A314" s="20">
        <f t="shared" si="53"/>
        <v>290</v>
      </c>
      <c r="B314" s="39" t="s">
        <v>570</v>
      </c>
      <c r="C314" s="41" t="s">
        <v>209</v>
      </c>
      <c r="D314" s="40" t="s">
        <v>1075</v>
      </c>
      <c r="E314" s="24" t="s">
        <v>639</v>
      </c>
      <c r="F314" s="24" t="s">
        <v>1044</v>
      </c>
      <c r="G314" s="28" t="s">
        <v>646</v>
      </c>
      <c r="H314" s="21">
        <f>J314/I314</f>
        <v>170.76502459016393</v>
      </c>
      <c r="I314" s="20">
        <v>122</v>
      </c>
      <c r="J314" s="21">
        <v>20833.333</v>
      </c>
      <c r="K314" s="21">
        <f t="shared" si="58"/>
        <v>170.76502459016393</v>
      </c>
      <c r="L314" s="20">
        <v>122</v>
      </c>
      <c r="M314" s="21">
        <v>20833.333</v>
      </c>
      <c r="N314" s="18" t="s">
        <v>696</v>
      </c>
      <c r="O314" s="34">
        <v>44936</v>
      </c>
      <c r="P314" s="76" t="s">
        <v>511</v>
      </c>
      <c r="Q314" s="20"/>
      <c r="R314" s="20"/>
      <c r="S314" s="20"/>
      <c r="T314" s="75"/>
      <c r="U314" s="19" t="s">
        <v>553</v>
      </c>
      <c r="V314" s="19" t="s">
        <v>554</v>
      </c>
    </row>
    <row r="315" spans="1:22" ht="47.25">
      <c r="A315" s="20">
        <f t="shared" si="53"/>
        <v>291</v>
      </c>
      <c r="B315" s="39" t="s">
        <v>570</v>
      </c>
      <c r="C315" s="41" t="s">
        <v>235</v>
      </c>
      <c r="D315" s="40" t="s">
        <v>1075</v>
      </c>
      <c r="E315" s="24" t="s">
        <v>639</v>
      </c>
      <c r="F315" s="24" t="s">
        <v>1045</v>
      </c>
      <c r="G315" s="28" t="s">
        <v>683</v>
      </c>
      <c r="H315" s="21">
        <v>18333.333</v>
      </c>
      <c r="I315" s="20">
        <v>1</v>
      </c>
      <c r="J315" s="21">
        <v>18333.333</v>
      </c>
      <c r="K315" s="21">
        <f t="shared" si="58"/>
        <v>18333.333</v>
      </c>
      <c r="L315" s="20">
        <v>1</v>
      </c>
      <c r="M315" s="21">
        <v>18333.333</v>
      </c>
      <c r="N315" s="18" t="s">
        <v>695</v>
      </c>
      <c r="O315" s="34">
        <v>44936</v>
      </c>
      <c r="P315" s="76" t="s">
        <v>512</v>
      </c>
      <c r="Q315" s="20">
        <v>18250</v>
      </c>
      <c r="R315" s="20">
        <v>1</v>
      </c>
      <c r="S315" s="20">
        <v>18250</v>
      </c>
      <c r="T315" s="75">
        <v>44965</v>
      </c>
      <c r="U315" s="19"/>
      <c r="V315" s="19"/>
    </row>
    <row r="316" spans="1:22" ht="47.25">
      <c r="A316" s="20">
        <f t="shared" si="53"/>
        <v>292</v>
      </c>
      <c r="B316" s="39" t="s">
        <v>591</v>
      </c>
      <c r="C316" s="41" t="s">
        <v>236</v>
      </c>
      <c r="D316" s="40" t="s">
        <v>1075</v>
      </c>
      <c r="E316" s="24" t="s">
        <v>672</v>
      </c>
      <c r="F316" s="24" t="s">
        <v>1046</v>
      </c>
      <c r="G316" s="28" t="s">
        <v>646</v>
      </c>
      <c r="H316" s="21">
        <f aca="true" t="shared" si="59" ref="H316:H322">J316/I316</f>
        <v>4000</v>
      </c>
      <c r="I316" s="20">
        <v>17</v>
      </c>
      <c r="J316" s="21">
        <v>68000</v>
      </c>
      <c r="K316" s="21">
        <f t="shared" si="58"/>
        <v>4000</v>
      </c>
      <c r="L316" s="20">
        <v>17</v>
      </c>
      <c r="M316" s="21">
        <v>68000</v>
      </c>
      <c r="N316" s="18" t="s">
        <v>694</v>
      </c>
      <c r="O316" s="34">
        <v>44935</v>
      </c>
      <c r="P316" s="76" t="s">
        <v>513</v>
      </c>
      <c r="Q316" s="80">
        <f>S316/R316</f>
        <v>3903.9583529411766</v>
      </c>
      <c r="R316" s="20">
        <v>17</v>
      </c>
      <c r="S316" s="20">
        <v>66367.292</v>
      </c>
      <c r="T316" s="75">
        <v>44958</v>
      </c>
      <c r="U316" s="19"/>
      <c r="V316" s="19"/>
    </row>
    <row r="317" spans="1:22" ht="47.25">
      <c r="A317" s="20">
        <f t="shared" si="53"/>
        <v>293</v>
      </c>
      <c r="B317" s="39" t="s">
        <v>591</v>
      </c>
      <c r="C317" s="41" t="s">
        <v>237</v>
      </c>
      <c r="D317" s="40" t="s">
        <v>1075</v>
      </c>
      <c r="E317" s="24" t="s">
        <v>639</v>
      </c>
      <c r="F317" s="24" t="s">
        <v>962</v>
      </c>
      <c r="G317" s="28" t="s">
        <v>591</v>
      </c>
      <c r="H317" s="21">
        <f t="shared" si="59"/>
        <v>166.667</v>
      </c>
      <c r="I317" s="20">
        <v>1</v>
      </c>
      <c r="J317" s="21">
        <v>166.667</v>
      </c>
      <c r="K317" s="21">
        <f t="shared" si="58"/>
        <v>166.667</v>
      </c>
      <c r="L317" s="20">
        <v>1</v>
      </c>
      <c r="M317" s="21">
        <v>166.667</v>
      </c>
      <c r="N317" s="18" t="s">
        <v>693</v>
      </c>
      <c r="O317" s="34">
        <v>44935</v>
      </c>
      <c r="P317" s="76" t="s">
        <v>514</v>
      </c>
      <c r="Q317" s="80"/>
      <c r="R317" s="20"/>
      <c r="S317" s="20"/>
      <c r="T317" s="75"/>
      <c r="U317" s="19" t="s">
        <v>553</v>
      </c>
      <c r="V317" s="19" t="s">
        <v>644</v>
      </c>
    </row>
    <row r="318" spans="1:22" ht="47.25">
      <c r="A318" s="20">
        <f t="shared" si="53"/>
        <v>294</v>
      </c>
      <c r="B318" s="39" t="s">
        <v>647</v>
      </c>
      <c r="C318" s="41" t="s">
        <v>238</v>
      </c>
      <c r="D318" s="40" t="s">
        <v>1075</v>
      </c>
      <c r="E318" s="24" t="s">
        <v>639</v>
      </c>
      <c r="F318" s="24" t="s">
        <v>1047</v>
      </c>
      <c r="G318" s="28" t="s">
        <v>662</v>
      </c>
      <c r="H318" s="21">
        <f t="shared" si="59"/>
        <v>0.458332</v>
      </c>
      <c r="I318" s="20">
        <v>500</v>
      </c>
      <c r="J318" s="21">
        <v>229.166</v>
      </c>
      <c r="K318" s="21">
        <f t="shared" si="58"/>
        <v>0.458332</v>
      </c>
      <c r="L318" s="20">
        <v>500</v>
      </c>
      <c r="M318" s="21">
        <v>229.166</v>
      </c>
      <c r="N318" s="18" t="s">
        <v>692</v>
      </c>
      <c r="O318" s="34">
        <v>44935</v>
      </c>
      <c r="P318" s="76" t="s">
        <v>515</v>
      </c>
      <c r="Q318" s="80">
        <f>S318/R318</f>
        <v>0.36306</v>
      </c>
      <c r="R318" s="20">
        <v>500</v>
      </c>
      <c r="S318" s="20">
        <v>181.53</v>
      </c>
      <c r="T318" s="75">
        <v>44960</v>
      </c>
      <c r="U318" s="19"/>
      <c r="V318" s="19"/>
    </row>
    <row r="319" spans="1:22" ht="47.25">
      <c r="A319" s="20">
        <f t="shared" si="53"/>
        <v>295</v>
      </c>
      <c r="B319" s="39" t="s">
        <v>647</v>
      </c>
      <c r="C319" s="41" t="s">
        <v>239</v>
      </c>
      <c r="D319" s="40" t="s">
        <v>1075</v>
      </c>
      <c r="E319" s="24" t="s">
        <v>1048</v>
      </c>
      <c r="F319" s="24" t="s">
        <v>1049</v>
      </c>
      <c r="G319" s="28" t="s">
        <v>691</v>
      </c>
      <c r="H319" s="21">
        <f t="shared" si="59"/>
        <v>0.12276785714285714</v>
      </c>
      <c r="I319" s="20">
        <v>22400</v>
      </c>
      <c r="J319" s="21">
        <v>2750</v>
      </c>
      <c r="K319" s="21">
        <f t="shared" si="58"/>
        <v>0.12276785714285714</v>
      </c>
      <c r="L319" s="20">
        <v>22400</v>
      </c>
      <c r="M319" s="21">
        <v>2750</v>
      </c>
      <c r="N319" s="18" t="s">
        <v>690</v>
      </c>
      <c r="O319" s="34">
        <v>44935</v>
      </c>
      <c r="P319" s="76" t="s">
        <v>516</v>
      </c>
      <c r="Q319" s="80">
        <f>S319/R319</f>
        <v>0.12168415178571428</v>
      </c>
      <c r="R319" s="20">
        <v>22400</v>
      </c>
      <c r="S319" s="20">
        <v>2725.725</v>
      </c>
      <c r="T319" s="75">
        <v>44957</v>
      </c>
      <c r="U319" s="19"/>
      <c r="V319" s="19"/>
    </row>
    <row r="320" spans="1:22" ht="47.25">
      <c r="A320" s="20">
        <f t="shared" si="53"/>
        <v>296</v>
      </c>
      <c r="B320" s="39" t="s">
        <v>647</v>
      </c>
      <c r="C320" s="41" t="s">
        <v>240</v>
      </c>
      <c r="D320" s="40" t="s">
        <v>1075</v>
      </c>
      <c r="E320" s="24" t="s">
        <v>639</v>
      </c>
      <c r="F320" s="24" t="s">
        <v>1041</v>
      </c>
      <c r="G320" s="28" t="s">
        <v>646</v>
      </c>
      <c r="H320" s="21">
        <f t="shared" si="59"/>
        <v>0.18556012145748987</v>
      </c>
      <c r="I320" s="20">
        <v>4940</v>
      </c>
      <c r="J320" s="21">
        <v>916.667</v>
      </c>
      <c r="K320" s="21">
        <f t="shared" si="58"/>
        <v>0.18556012145748987</v>
      </c>
      <c r="L320" s="20">
        <v>4940</v>
      </c>
      <c r="M320" s="21">
        <v>916.667</v>
      </c>
      <c r="N320" s="18" t="s">
        <v>689</v>
      </c>
      <c r="O320" s="34">
        <v>44935</v>
      </c>
      <c r="P320" s="76" t="s">
        <v>517</v>
      </c>
      <c r="Q320" s="80"/>
      <c r="R320" s="20"/>
      <c r="S320" s="20"/>
      <c r="T320" s="75"/>
      <c r="U320" s="19" t="s">
        <v>553</v>
      </c>
      <c r="V320" s="19" t="s">
        <v>644</v>
      </c>
    </row>
    <row r="321" spans="1:22" ht="47.25">
      <c r="A321" s="20">
        <f t="shared" si="53"/>
        <v>297</v>
      </c>
      <c r="B321" s="39" t="s">
        <v>647</v>
      </c>
      <c r="C321" s="41" t="s">
        <v>241</v>
      </c>
      <c r="D321" s="40" t="s">
        <v>1075</v>
      </c>
      <c r="E321" s="24" t="s">
        <v>639</v>
      </c>
      <c r="F321" s="24" t="s">
        <v>1050</v>
      </c>
      <c r="G321" s="28" t="s">
        <v>667</v>
      </c>
      <c r="H321" s="21">
        <f t="shared" si="59"/>
        <v>0.0686078313253012</v>
      </c>
      <c r="I321" s="20">
        <v>4980</v>
      </c>
      <c r="J321" s="21">
        <v>341.667</v>
      </c>
      <c r="K321" s="21">
        <f t="shared" si="58"/>
        <v>0.0686078313253012</v>
      </c>
      <c r="L321" s="20">
        <v>4980</v>
      </c>
      <c r="M321" s="21">
        <v>341.667</v>
      </c>
      <c r="N321" s="18" t="s">
        <v>688</v>
      </c>
      <c r="O321" s="34">
        <v>44935</v>
      </c>
      <c r="P321" s="76" t="s">
        <v>518</v>
      </c>
      <c r="Q321" s="80">
        <f>S321/R321</f>
        <v>0.06602690763052209</v>
      </c>
      <c r="R321" s="20">
        <v>4980</v>
      </c>
      <c r="S321" s="20">
        <v>328.814</v>
      </c>
      <c r="T321" s="75">
        <v>44958</v>
      </c>
      <c r="U321" s="19"/>
      <c r="V321" s="19"/>
    </row>
    <row r="322" spans="1:22" ht="47.25">
      <c r="A322" s="20">
        <f t="shared" si="53"/>
        <v>298</v>
      </c>
      <c r="B322" s="39" t="s">
        <v>647</v>
      </c>
      <c r="C322" s="41" t="s">
        <v>217</v>
      </c>
      <c r="D322" s="40" t="s">
        <v>1075</v>
      </c>
      <c r="E322" s="24" t="s">
        <v>639</v>
      </c>
      <c r="F322" s="24" t="s">
        <v>1051</v>
      </c>
      <c r="G322" s="28" t="s">
        <v>646</v>
      </c>
      <c r="H322" s="21">
        <f t="shared" si="59"/>
        <v>0.09731701401365433</v>
      </c>
      <c r="I322" s="20">
        <v>11132</v>
      </c>
      <c r="J322" s="21">
        <v>1083.333</v>
      </c>
      <c r="K322" s="21">
        <f t="shared" si="58"/>
        <v>0.09731701401365433</v>
      </c>
      <c r="L322" s="20">
        <v>11132</v>
      </c>
      <c r="M322" s="21">
        <v>1083.333</v>
      </c>
      <c r="N322" s="18" t="s">
        <v>687</v>
      </c>
      <c r="O322" s="34">
        <v>44935</v>
      </c>
      <c r="P322" s="76" t="s">
        <v>519</v>
      </c>
      <c r="Q322" s="80"/>
      <c r="R322" s="20"/>
      <c r="S322" s="20"/>
      <c r="T322" s="75"/>
      <c r="U322" s="19" t="s">
        <v>553</v>
      </c>
      <c r="V322" s="19" t="s">
        <v>554</v>
      </c>
    </row>
    <row r="323" spans="1:22" ht="54" customHeight="1">
      <c r="A323" s="20">
        <f t="shared" si="53"/>
        <v>299</v>
      </c>
      <c r="B323" s="39" t="s">
        <v>647</v>
      </c>
      <c r="C323" s="41" t="s">
        <v>242</v>
      </c>
      <c r="D323" s="40" t="s">
        <v>1075</v>
      </c>
      <c r="E323" s="24" t="s">
        <v>639</v>
      </c>
      <c r="F323" s="24" t="s">
        <v>1052</v>
      </c>
      <c r="G323" s="28" t="s">
        <v>646</v>
      </c>
      <c r="H323" s="21">
        <v>291.667</v>
      </c>
      <c r="I323" s="20">
        <v>30</v>
      </c>
      <c r="J323" s="21">
        <v>291.667</v>
      </c>
      <c r="K323" s="21">
        <f aca="true" t="shared" si="60" ref="K323:K333">M323/L323</f>
        <v>9.722233333333332</v>
      </c>
      <c r="L323" s="20">
        <v>30</v>
      </c>
      <c r="M323" s="21">
        <v>291.667</v>
      </c>
      <c r="N323" s="18" t="s">
        <v>686</v>
      </c>
      <c r="O323" s="34">
        <v>44928</v>
      </c>
      <c r="P323" s="76" t="s">
        <v>520</v>
      </c>
      <c r="Q323" s="80">
        <f>S323/R323</f>
        <v>9.395000000000001</v>
      </c>
      <c r="R323" s="20">
        <v>30</v>
      </c>
      <c r="S323" s="20">
        <v>281.85</v>
      </c>
      <c r="T323" s="75">
        <v>44951</v>
      </c>
      <c r="U323" s="19"/>
      <c r="V323" s="19"/>
    </row>
    <row r="324" spans="1:22" ht="47.25">
      <c r="A324" s="20">
        <f t="shared" si="53"/>
        <v>300</v>
      </c>
      <c r="B324" s="39" t="s">
        <v>647</v>
      </c>
      <c r="C324" s="41" t="s">
        <v>243</v>
      </c>
      <c r="D324" s="40" t="s">
        <v>1075</v>
      </c>
      <c r="E324" s="24" t="s">
        <v>639</v>
      </c>
      <c r="F324" s="24" t="s">
        <v>1051</v>
      </c>
      <c r="G324" s="28" t="s">
        <v>646</v>
      </c>
      <c r="H324" s="21">
        <f>J324/I324</f>
        <v>0.2984387052341598</v>
      </c>
      <c r="I324" s="20">
        <v>1452</v>
      </c>
      <c r="J324" s="21">
        <v>433.333</v>
      </c>
      <c r="K324" s="21">
        <f t="shared" si="60"/>
        <v>0.2984387052341598</v>
      </c>
      <c r="L324" s="20">
        <v>1452</v>
      </c>
      <c r="M324" s="21">
        <v>433.333</v>
      </c>
      <c r="N324" s="18" t="s">
        <v>685</v>
      </c>
      <c r="O324" s="34">
        <v>44924</v>
      </c>
      <c r="P324" s="76" t="s">
        <v>521</v>
      </c>
      <c r="Q324" s="80">
        <f>S324/R324</f>
        <v>0.2951212121212121</v>
      </c>
      <c r="R324" s="20">
        <v>1452</v>
      </c>
      <c r="S324" s="20">
        <v>428.516</v>
      </c>
      <c r="T324" s="75">
        <v>44951</v>
      </c>
      <c r="U324" s="19"/>
      <c r="V324" s="19"/>
    </row>
    <row r="325" spans="1:22" ht="47.25">
      <c r="A325" s="20">
        <f t="shared" si="53"/>
        <v>301</v>
      </c>
      <c r="B325" s="39" t="s">
        <v>647</v>
      </c>
      <c r="C325" s="41" t="s">
        <v>244</v>
      </c>
      <c r="D325" s="40" t="s">
        <v>1075</v>
      </c>
      <c r="E325" s="24" t="s">
        <v>639</v>
      </c>
      <c r="F325" s="24" t="s">
        <v>915</v>
      </c>
      <c r="G325" s="28" t="s">
        <v>659</v>
      </c>
      <c r="H325" s="79">
        <f>J325/I325</f>
        <v>0.49645361702127655</v>
      </c>
      <c r="I325" s="20">
        <v>1175</v>
      </c>
      <c r="J325" s="21">
        <v>583.333</v>
      </c>
      <c r="K325" s="79">
        <f t="shared" si="60"/>
        <v>0.49645361702127655</v>
      </c>
      <c r="L325" s="20">
        <v>1175</v>
      </c>
      <c r="M325" s="21">
        <v>583.333</v>
      </c>
      <c r="N325" s="18" t="s">
        <v>684</v>
      </c>
      <c r="O325" s="34">
        <v>44924</v>
      </c>
      <c r="P325" s="76" t="s">
        <v>522</v>
      </c>
      <c r="Q325" s="20">
        <f>S325/R325</f>
        <v>0.5952340425531915</v>
      </c>
      <c r="R325" s="20">
        <v>1175</v>
      </c>
      <c r="S325" s="20">
        <v>699.4</v>
      </c>
      <c r="T325" s="75">
        <v>44949</v>
      </c>
      <c r="U325" s="19"/>
      <c r="V325" s="19"/>
    </row>
    <row r="326" spans="1:22" ht="78.75">
      <c r="A326" s="20">
        <f t="shared" si="53"/>
        <v>302</v>
      </c>
      <c r="B326" s="39" t="s">
        <v>570</v>
      </c>
      <c r="C326" s="41" t="s">
        <v>245</v>
      </c>
      <c r="D326" s="40" t="s">
        <v>1075</v>
      </c>
      <c r="E326" s="24" t="s">
        <v>1053</v>
      </c>
      <c r="F326" s="24" t="s">
        <v>1054</v>
      </c>
      <c r="G326" s="28" t="s">
        <v>683</v>
      </c>
      <c r="H326" s="21">
        <v>116666.667</v>
      </c>
      <c r="I326" s="20">
        <v>1</v>
      </c>
      <c r="J326" s="21">
        <v>116666.667</v>
      </c>
      <c r="K326" s="79">
        <f t="shared" si="60"/>
        <v>116666.667</v>
      </c>
      <c r="L326" s="20">
        <v>1</v>
      </c>
      <c r="M326" s="21">
        <v>116666.667</v>
      </c>
      <c r="N326" s="18" t="s">
        <v>682</v>
      </c>
      <c r="O326" s="34">
        <v>44924</v>
      </c>
      <c r="P326" s="76" t="s">
        <v>523</v>
      </c>
      <c r="Q326" s="20">
        <v>100000</v>
      </c>
      <c r="R326" s="20">
        <v>1</v>
      </c>
      <c r="S326" s="20">
        <v>100000</v>
      </c>
      <c r="T326" s="75">
        <v>44957</v>
      </c>
      <c r="U326" s="19"/>
      <c r="V326" s="19"/>
    </row>
    <row r="327" spans="1:22" ht="47.25">
      <c r="A327" s="20">
        <f t="shared" si="53"/>
        <v>303</v>
      </c>
      <c r="B327" s="39" t="s">
        <v>647</v>
      </c>
      <c r="C327" s="41" t="s">
        <v>246</v>
      </c>
      <c r="D327" s="40" t="s">
        <v>1075</v>
      </c>
      <c r="E327" s="24" t="s">
        <v>639</v>
      </c>
      <c r="F327" s="24" t="s">
        <v>1017</v>
      </c>
      <c r="G327" s="28" t="s">
        <v>603</v>
      </c>
      <c r="H327" s="21">
        <f aca="true" t="shared" si="61" ref="H327:H334">J327/I327</f>
        <v>36.34485981308411</v>
      </c>
      <c r="I327" s="20">
        <v>32.1</v>
      </c>
      <c r="J327" s="21">
        <v>1166.67</v>
      </c>
      <c r="K327" s="21">
        <f t="shared" si="60"/>
        <v>36.34485981308411</v>
      </c>
      <c r="L327" s="20">
        <v>32.1</v>
      </c>
      <c r="M327" s="21">
        <v>1166.67</v>
      </c>
      <c r="N327" s="18" t="s">
        <v>681</v>
      </c>
      <c r="O327" s="34">
        <v>44923</v>
      </c>
      <c r="P327" s="76" t="s">
        <v>524</v>
      </c>
      <c r="Q327" s="20"/>
      <c r="R327" s="20"/>
      <c r="S327" s="20"/>
      <c r="T327" s="75"/>
      <c r="U327" s="19" t="s">
        <v>553</v>
      </c>
      <c r="V327" s="19" t="s">
        <v>644</v>
      </c>
    </row>
    <row r="328" spans="1:22" ht="47.25">
      <c r="A328" s="20">
        <f t="shared" si="53"/>
        <v>304</v>
      </c>
      <c r="B328" s="39" t="s">
        <v>647</v>
      </c>
      <c r="C328" s="41" t="s">
        <v>247</v>
      </c>
      <c r="D328" s="40" t="s">
        <v>1075</v>
      </c>
      <c r="E328" s="24" t="s">
        <v>639</v>
      </c>
      <c r="F328" s="24" t="s">
        <v>1017</v>
      </c>
      <c r="G328" s="28" t="s">
        <v>603</v>
      </c>
      <c r="H328" s="21">
        <f t="shared" si="61"/>
        <v>36.59912162162162</v>
      </c>
      <c r="I328" s="20">
        <v>14.8</v>
      </c>
      <c r="J328" s="21">
        <v>541.667</v>
      </c>
      <c r="K328" s="21">
        <f t="shared" si="60"/>
        <v>36.59912162162162</v>
      </c>
      <c r="L328" s="20">
        <v>14.8</v>
      </c>
      <c r="M328" s="21">
        <v>541.667</v>
      </c>
      <c r="N328" s="18" t="s">
        <v>680</v>
      </c>
      <c r="O328" s="34">
        <v>44923</v>
      </c>
      <c r="P328" s="76" t="s">
        <v>525</v>
      </c>
      <c r="Q328" s="20"/>
      <c r="R328" s="20"/>
      <c r="S328" s="20"/>
      <c r="T328" s="75"/>
      <c r="U328" s="19" t="s">
        <v>553</v>
      </c>
      <c r="V328" s="19" t="s">
        <v>644</v>
      </c>
    </row>
    <row r="329" spans="1:22" ht="47.25">
      <c r="A329" s="20">
        <f t="shared" si="53"/>
        <v>305</v>
      </c>
      <c r="B329" s="39" t="s">
        <v>647</v>
      </c>
      <c r="C329" s="41" t="s">
        <v>248</v>
      </c>
      <c r="D329" s="40" t="s">
        <v>1075</v>
      </c>
      <c r="E329" s="24" t="s">
        <v>639</v>
      </c>
      <c r="F329" s="24" t="s">
        <v>1055</v>
      </c>
      <c r="G329" s="28" t="s">
        <v>646</v>
      </c>
      <c r="H329" s="21">
        <f t="shared" si="61"/>
        <v>0.7095410628019324</v>
      </c>
      <c r="I329" s="20">
        <v>828</v>
      </c>
      <c r="J329" s="21">
        <v>587.5</v>
      </c>
      <c r="K329" s="21">
        <f t="shared" si="60"/>
        <v>0.7095410628019324</v>
      </c>
      <c r="L329" s="20">
        <v>828</v>
      </c>
      <c r="M329" s="21">
        <v>587.5</v>
      </c>
      <c r="N329" s="18" t="s">
        <v>679</v>
      </c>
      <c r="O329" s="34">
        <v>44917</v>
      </c>
      <c r="P329" s="76" t="s">
        <v>526</v>
      </c>
      <c r="Q329" s="20">
        <f>S329/R329</f>
        <v>0.7092632850241546</v>
      </c>
      <c r="R329" s="20">
        <v>828</v>
      </c>
      <c r="S329" s="20">
        <v>587.27</v>
      </c>
      <c r="T329" s="75">
        <v>44945</v>
      </c>
      <c r="U329" s="19"/>
      <c r="V329" s="19"/>
    </row>
    <row r="330" spans="1:22" ht="47.25">
      <c r="A330" s="20">
        <f t="shared" si="53"/>
        <v>306</v>
      </c>
      <c r="B330" s="39" t="s">
        <v>647</v>
      </c>
      <c r="C330" s="41" t="s">
        <v>239</v>
      </c>
      <c r="D330" s="40" t="s">
        <v>1075</v>
      </c>
      <c r="E330" s="24" t="s">
        <v>639</v>
      </c>
      <c r="F330" s="24" t="s">
        <v>1056</v>
      </c>
      <c r="G330" s="28" t="s">
        <v>678</v>
      </c>
      <c r="H330" s="21">
        <f t="shared" si="61"/>
        <v>0.1207464324917673</v>
      </c>
      <c r="I330" s="20">
        <v>22775</v>
      </c>
      <c r="J330" s="21">
        <v>2750</v>
      </c>
      <c r="K330" s="21">
        <f t="shared" si="60"/>
        <v>0.1207464324917673</v>
      </c>
      <c r="L330" s="20">
        <v>22775</v>
      </c>
      <c r="M330" s="21">
        <v>2750</v>
      </c>
      <c r="N330" s="18" t="s">
        <v>677</v>
      </c>
      <c r="O330" s="34">
        <v>44916</v>
      </c>
      <c r="P330" s="76" t="s">
        <v>527</v>
      </c>
      <c r="Q330" s="20"/>
      <c r="R330" s="20"/>
      <c r="S330" s="20"/>
      <c r="T330" s="75"/>
      <c r="U330" s="19" t="s">
        <v>553</v>
      </c>
      <c r="V330" s="19" t="s">
        <v>554</v>
      </c>
    </row>
    <row r="331" spans="1:22" ht="47.25">
      <c r="A331" s="20">
        <f t="shared" si="53"/>
        <v>307</v>
      </c>
      <c r="B331" s="39" t="s">
        <v>647</v>
      </c>
      <c r="C331" s="41" t="s">
        <v>249</v>
      </c>
      <c r="D331" s="40" t="s">
        <v>1075</v>
      </c>
      <c r="E331" s="24" t="s">
        <v>639</v>
      </c>
      <c r="F331" s="24" t="s">
        <v>1057</v>
      </c>
      <c r="G331" s="28" t="s">
        <v>662</v>
      </c>
      <c r="H331" s="21">
        <f t="shared" si="61"/>
        <v>0.1425</v>
      </c>
      <c r="I331" s="20">
        <v>36000</v>
      </c>
      <c r="J331" s="21">
        <v>5130</v>
      </c>
      <c r="K331" s="21">
        <f t="shared" si="60"/>
        <v>0.1425</v>
      </c>
      <c r="L331" s="20">
        <v>36000</v>
      </c>
      <c r="M331" s="21">
        <v>5130</v>
      </c>
      <c r="N331" s="18" t="s">
        <v>676</v>
      </c>
      <c r="O331" s="34">
        <v>44916</v>
      </c>
      <c r="P331" s="76" t="s">
        <v>528</v>
      </c>
      <c r="Q331" s="20">
        <f>S331/R331</f>
        <v>0.14083333333333334</v>
      </c>
      <c r="R331" s="20">
        <v>36000</v>
      </c>
      <c r="S331" s="20">
        <v>5070</v>
      </c>
      <c r="T331" s="75">
        <v>44935</v>
      </c>
      <c r="U331" s="19"/>
      <c r="V331" s="19"/>
    </row>
    <row r="332" spans="1:22" ht="47.25">
      <c r="A332" s="20">
        <f t="shared" si="53"/>
        <v>308</v>
      </c>
      <c r="B332" s="39" t="s">
        <v>647</v>
      </c>
      <c r="C332" s="41" t="s">
        <v>250</v>
      </c>
      <c r="D332" s="40" t="s">
        <v>1075</v>
      </c>
      <c r="E332" s="24" t="s">
        <v>639</v>
      </c>
      <c r="F332" s="24" t="s">
        <v>1058</v>
      </c>
      <c r="G332" s="28" t="s">
        <v>662</v>
      </c>
      <c r="H332" s="21">
        <f t="shared" si="61"/>
        <v>0.059722222222222225</v>
      </c>
      <c r="I332" s="20">
        <v>1800</v>
      </c>
      <c r="J332" s="21">
        <v>107.5</v>
      </c>
      <c r="K332" s="21">
        <f t="shared" si="60"/>
        <v>0.059722222222222225</v>
      </c>
      <c r="L332" s="20">
        <v>1800</v>
      </c>
      <c r="M332" s="21">
        <v>107.5</v>
      </c>
      <c r="N332" s="18" t="s">
        <v>675</v>
      </c>
      <c r="O332" s="34">
        <v>44916</v>
      </c>
      <c r="P332" s="76" t="s">
        <v>529</v>
      </c>
      <c r="Q332" s="20"/>
      <c r="R332" s="20"/>
      <c r="S332" s="20"/>
      <c r="T332" s="75"/>
      <c r="U332" s="19" t="s">
        <v>553</v>
      </c>
      <c r="V332" s="19" t="s">
        <v>644</v>
      </c>
    </row>
    <row r="333" spans="1:22" ht="47.25">
      <c r="A333" s="20">
        <f t="shared" si="53"/>
        <v>309</v>
      </c>
      <c r="B333" s="39" t="s">
        <v>647</v>
      </c>
      <c r="C333" s="41" t="s">
        <v>78</v>
      </c>
      <c r="D333" s="40" t="s">
        <v>1075</v>
      </c>
      <c r="E333" s="24" t="s">
        <v>639</v>
      </c>
      <c r="F333" s="24" t="s">
        <v>1055</v>
      </c>
      <c r="G333" s="28" t="s">
        <v>646</v>
      </c>
      <c r="H333" s="21">
        <f t="shared" si="61"/>
        <v>2.819548872180451</v>
      </c>
      <c r="I333" s="20">
        <v>532</v>
      </c>
      <c r="J333" s="21">
        <v>1500</v>
      </c>
      <c r="K333" s="21">
        <f t="shared" si="60"/>
        <v>2.819548872180451</v>
      </c>
      <c r="L333" s="20">
        <v>532</v>
      </c>
      <c r="M333" s="21">
        <v>1500</v>
      </c>
      <c r="N333" s="18" t="s">
        <v>674</v>
      </c>
      <c r="O333" s="34">
        <v>44915</v>
      </c>
      <c r="P333" s="76" t="s">
        <v>530</v>
      </c>
      <c r="Q333" s="20">
        <f>S333/R333</f>
        <v>2.7443045112781954</v>
      </c>
      <c r="R333" s="20">
        <v>532</v>
      </c>
      <c r="S333" s="20">
        <v>1459.97</v>
      </c>
      <c r="T333" s="75">
        <v>44936</v>
      </c>
      <c r="U333" s="19"/>
      <c r="V333" s="19"/>
    </row>
    <row r="334" spans="1:22" ht="47.25">
      <c r="A334" s="20">
        <f t="shared" si="53"/>
        <v>310</v>
      </c>
      <c r="B334" s="39" t="s">
        <v>647</v>
      </c>
      <c r="C334" s="41" t="s">
        <v>251</v>
      </c>
      <c r="D334" s="40" t="s">
        <v>1075</v>
      </c>
      <c r="E334" s="24" t="s">
        <v>639</v>
      </c>
      <c r="F334" s="24" t="s">
        <v>1059</v>
      </c>
      <c r="G334" s="28" t="s">
        <v>646</v>
      </c>
      <c r="H334" s="21">
        <f t="shared" si="61"/>
        <v>0.4596888260254597</v>
      </c>
      <c r="I334" s="20">
        <v>1414</v>
      </c>
      <c r="J334" s="21">
        <v>650</v>
      </c>
      <c r="K334" s="21">
        <f aca="true" t="shared" si="62" ref="K334:K339">M334/L334</f>
        <v>0.4596888260254597</v>
      </c>
      <c r="L334" s="20">
        <v>1414</v>
      </c>
      <c r="M334" s="21">
        <v>650</v>
      </c>
      <c r="N334" s="18" t="s">
        <v>673</v>
      </c>
      <c r="O334" s="34">
        <v>44914</v>
      </c>
      <c r="P334" s="76" t="s">
        <v>531</v>
      </c>
      <c r="Q334" s="20"/>
      <c r="R334" s="20"/>
      <c r="S334" s="20"/>
      <c r="T334" s="75"/>
      <c r="U334" s="19" t="s">
        <v>553</v>
      </c>
      <c r="V334" s="19" t="s">
        <v>644</v>
      </c>
    </row>
    <row r="335" spans="1:22" ht="63">
      <c r="A335" s="20">
        <f t="shared" si="53"/>
        <v>311</v>
      </c>
      <c r="B335" s="39" t="s">
        <v>647</v>
      </c>
      <c r="C335" s="41" t="s">
        <v>252</v>
      </c>
      <c r="D335" s="40" t="s">
        <v>1075</v>
      </c>
      <c r="E335" s="24" t="s">
        <v>672</v>
      </c>
      <c r="F335" s="24" t="s">
        <v>1060</v>
      </c>
      <c r="G335" s="28" t="s">
        <v>646</v>
      </c>
      <c r="H335" s="79">
        <f>J335/I335</f>
        <v>3333.3333529411766</v>
      </c>
      <c r="I335" s="20">
        <v>17</v>
      </c>
      <c r="J335" s="21">
        <v>56666.667</v>
      </c>
      <c r="K335" s="79">
        <f t="shared" si="62"/>
        <v>3333.3333529411766</v>
      </c>
      <c r="L335" s="20">
        <v>17</v>
      </c>
      <c r="M335" s="21">
        <v>56666.667</v>
      </c>
      <c r="N335" s="18" t="s">
        <v>671</v>
      </c>
      <c r="O335" s="34">
        <v>44908</v>
      </c>
      <c r="P335" s="76" t="s">
        <v>532</v>
      </c>
      <c r="Q335" s="20"/>
      <c r="R335" s="20"/>
      <c r="S335" s="20"/>
      <c r="T335" s="75"/>
      <c r="U335" s="19" t="s">
        <v>553</v>
      </c>
      <c r="V335" s="19" t="s">
        <v>554</v>
      </c>
    </row>
    <row r="336" spans="1:22" ht="47.25">
      <c r="A336" s="20">
        <f t="shared" si="53"/>
        <v>312</v>
      </c>
      <c r="B336" s="39" t="s">
        <v>647</v>
      </c>
      <c r="C336" s="41" t="s">
        <v>253</v>
      </c>
      <c r="D336" s="40" t="s">
        <v>1075</v>
      </c>
      <c r="E336" s="24" t="s">
        <v>639</v>
      </c>
      <c r="F336" s="24" t="s">
        <v>1061</v>
      </c>
      <c r="G336" s="28" t="s">
        <v>603</v>
      </c>
      <c r="H336" s="78">
        <f>J336/I336</f>
        <v>34.85425855513308</v>
      </c>
      <c r="I336" s="21">
        <v>26.3</v>
      </c>
      <c r="J336" s="21">
        <v>916.667</v>
      </c>
      <c r="K336" s="78">
        <f t="shared" si="62"/>
        <v>34.85425855513308</v>
      </c>
      <c r="L336" s="21">
        <v>26.3</v>
      </c>
      <c r="M336" s="21">
        <v>916.667</v>
      </c>
      <c r="N336" s="18" t="s">
        <v>670</v>
      </c>
      <c r="O336" s="34">
        <v>44907</v>
      </c>
      <c r="P336" s="76" t="s">
        <v>533</v>
      </c>
      <c r="Q336" s="20"/>
      <c r="R336" s="20"/>
      <c r="S336" s="20"/>
      <c r="T336" s="75"/>
      <c r="U336" s="19" t="s">
        <v>553</v>
      </c>
      <c r="V336" s="19" t="s">
        <v>644</v>
      </c>
    </row>
    <row r="337" spans="1:22" ht="47.25">
      <c r="A337" s="20">
        <f t="shared" si="53"/>
        <v>313</v>
      </c>
      <c r="B337" s="39" t="s">
        <v>647</v>
      </c>
      <c r="C337" s="41" t="s">
        <v>254</v>
      </c>
      <c r="D337" s="40" t="s">
        <v>1075</v>
      </c>
      <c r="E337" s="24" t="s">
        <v>639</v>
      </c>
      <c r="F337" s="24" t="s">
        <v>1062</v>
      </c>
      <c r="G337" s="28" t="s">
        <v>669</v>
      </c>
      <c r="H337" s="79">
        <f>J337/I337</f>
        <v>2.0636182965299685</v>
      </c>
      <c r="I337" s="20">
        <v>317</v>
      </c>
      <c r="J337" s="21">
        <v>654.167</v>
      </c>
      <c r="K337" s="79">
        <f t="shared" si="62"/>
        <v>2.0636182965299685</v>
      </c>
      <c r="L337" s="20">
        <v>317</v>
      </c>
      <c r="M337" s="21">
        <v>654.167</v>
      </c>
      <c r="N337" s="18" t="s">
        <v>668</v>
      </c>
      <c r="O337" s="34">
        <v>44907</v>
      </c>
      <c r="P337" s="76" t="s">
        <v>534</v>
      </c>
      <c r="Q337" s="80">
        <f>S337/R337</f>
        <v>1.7357097791798108</v>
      </c>
      <c r="R337" s="20">
        <v>317</v>
      </c>
      <c r="S337" s="20">
        <v>550.22</v>
      </c>
      <c r="T337" s="75">
        <v>44935</v>
      </c>
      <c r="U337" s="19"/>
      <c r="V337" s="19"/>
    </row>
    <row r="338" spans="1:22" ht="47.25">
      <c r="A338" s="20">
        <f t="shared" si="53"/>
        <v>314</v>
      </c>
      <c r="B338" s="39" t="s">
        <v>647</v>
      </c>
      <c r="C338" s="41" t="s">
        <v>255</v>
      </c>
      <c r="D338" s="40" t="s">
        <v>1075</v>
      </c>
      <c r="E338" s="24" t="s">
        <v>639</v>
      </c>
      <c r="F338" s="24" t="s">
        <v>1063</v>
      </c>
      <c r="G338" s="28" t="s">
        <v>667</v>
      </c>
      <c r="H338" s="78">
        <f>J338/I338</f>
        <v>0.027010674618609273</v>
      </c>
      <c r="I338" s="20">
        <v>46278</v>
      </c>
      <c r="J338" s="21">
        <v>1250</v>
      </c>
      <c r="K338" s="78">
        <f t="shared" si="62"/>
        <v>0.027010674618609273</v>
      </c>
      <c r="L338" s="20">
        <v>46278</v>
      </c>
      <c r="M338" s="21">
        <v>1250</v>
      </c>
      <c r="N338" s="18" t="s">
        <v>666</v>
      </c>
      <c r="O338" s="34">
        <v>44903</v>
      </c>
      <c r="P338" s="76" t="s">
        <v>535</v>
      </c>
      <c r="Q338" s="20">
        <f>S338/R338</f>
        <v>0.026230541510004753</v>
      </c>
      <c r="R338" s="20">
        <v>46278</v>
      </c>
      <c r="S338" s="20">
        <v>1213.897</v>
      </c>
      <c r="T338" s="75">
        <v>44936</v>
      </c>
      <c r="U338" s="19"/>
      <c r="V338" s="19"/>
    </row>
    <row r="339" spans="1:22" ht="47.25">
      <c r="A339" s="20">
        <f t="shared" si="53"/>
        <v>315</v>
      </c>
      <c r="B339" s="39" t="s">
        <v>647</v>
      </c>
      <c r="C339" s="41" t="s">
        <v>256</v>
      </c>
      <c r="D339" s="40" t="s">
        <v>1075</v>
      </c>
      <c r="E339" s="24" t="s">
        <v>639</v>
      </c>
      <c r="F339" s="24" t="s">
        <v>1065</v>
      </c>
      <c r="G339" s="28" t="s">
        <v>665</v>
      </c>
      <c r="H339" s="78">
        <f>J339/I339</f>
        <v>93.00049926578562</v>
      </c>
      <c r="I339" s="20">
        <v>34.05</v>
      </c>
      <c r="J339" s="21">
        <v>3166.667</v>
      </c>
      <c r="K339" s="78">
        <f t="shared" si="62"/>
        <v>93.00049926578562</v>
      </c>
      <c r="L339" s="20">
        <v>34.05</v>
      </c>
      <c r="M339" s="21">
        <v>3166.667</v>
      </c>
      <c r="N339" s="18" t="s">
        <v>664</v>
      </c>
      <c r="O339" s="34">
        <v>44902</v>
      </c>
      <c r="P339" s="76" t="s">
        <v>536</v>
      </c>
      <c r="Q339" s="20">
        <f>S339/R339</f>
        <v>85.3307195301028</v>
      </c>
      <c r="R339" s="20">
        <v>34.05</v>
      </c>
      <c r="S339" s="20">
        <v>2905.511</v>
      </c>
      <c r="T339" s="75">
        <v>44929</v>
      </c>
      <c r="U339" s="61"/>
      <c r="V339" s="61"/>
    </row>
    <row r="340" spans="1:22" ht="47.25">
      <c r="A340" s="20">
        <f t="shared" si="53"/>
        <v>316</v>
      </c>
      <c r="B340" s="39" t="s">
        <v>647</v>
      </c>
      <c r="C340" s="41" t="s">
        <v>257</v>
      </c>
      <c r="D340" s="40" t="s">
        <v>1075</v>
      </c>
      <c r="E340" s="24" t="s">
        <v>639</v>
      </c>
      <c r="F340" s="24" t="s">
        <v>1064</v>
      </c>
      <c r="G340" s="28" t="s">
        <v>646</v>
      </c>
      <c r="H340" s="21">
        <f aca="true" t="shared" si="63" ref="H340:H352">J340/I340</f>
        <v>1.3200185950413224</v>
      </c>
      <c r="I340" s="20">
        <v>1452</v>
      </c>
      <c r="J340" s="21">
        <v>1916.667</v>
      </c>
      <c r="K340" s="21">
        <f aca="true" t="shared" si="64" ref="K340:K352">M340/L340</f>
        <v>1.3200185950413224</v>
      </c>
      <c r="L340" s="20">
        <v>1452</v>
      </c>
      <c r="M340" s="21">
        <v>1916.667</v>
      </c>
      <c r="N340" s="18" t="s">
        <v>663</v>
      </c>
      <c r="O340" s="34">
        <v>44902</v>
      </c>
      <c r="P340" s="76" t="s">
        <v>537</v>
      </c>
      <c r="Q340" s="61"/>
      <c r="R340" s="61"/>
      <c r="S340" s="61"/>
      <c r="T340" s="61"/>
      <c r="U340" s="19" t="s">
        <v>553</v>
      </c>
      <c r="V340" s="19" t="s">
        <v>644</v>
      </c>
    </row>
    <row r="341" spans="1:22" ht="47.25">
      <c r="A341" s="20">
        <f t="shared" si="53"/>
        <v>317</v>
      </c>
      <c r="B341" s="39" t="s">
        <v>647</v>
      </c>
      <c r="C341" s="41" t="s">
        <v>258</v>
      </c>
      <c r="D341" s="40" t="s">
        <v>1075</v>
      </c>
      <c r="E341" s="24" t="s">
        <v>639</v>
      </c>
      <c r="F341" s="24" t="s">
        <v>1065</v>
      </c>
      <c r="G341" s="28" t="s">
        <v>662</v>
      </c>
      <c r="H341" s="21">
        <f t="shared" si="63"/>
        <v>0.18780555555555556</v>
      </c>
      <c r="I341" s="20">
        <v>19080</v>
      </c>
      <c r="J341" s="21">
        <v>3583.33</v>
      </c>
      <c r="K341" s="21">
        <f t="shared" si="64"/>
        <v>0.18780555555555556</v>
      </c>
      <c r="L341" s="20">
        <v>19080</v>
      </c>
      <c r="M341" s="21">
        <v>3583.33</v>
      </c>
      <c r="N341" s="18" t="s">
        <v>661</v>
      </c>
      <c r="O341" s="34">
        <v>44900</v>
      </c>
      <c r="P341" s="76" t="s">
        <v>538</v>
      </c>
      <c r="Q341" s="20">
        <f>S341/R341</f>
        <v>0.1873274109014675</v>
      </c>
      <c r="R341" s="20">
        <v>19080</v>
      </c>
      <c r="S341" s="20">
        <v>3574.207</v>
      </c>
      <c r="T341" s="75">
        <v>44922</v>
      </c>
      <c r="U341" s="61"/>
      <c r="V341" s="61"/>
    </row>
    <row r="342" spans="1:22" ht="47.25">
      <c r="A342" s="20">
        <f t="shared" si="53"/>
        <v>318</v>
      </c>
      <c r="B342" s="39" t="s">
        <v>647</v>
      </c>
      <c r="C342" s="41" t="s">
        <v>259</v>
      </c>
      <c r="D342" s="40" t="s">
        <v>1075</v>
      </c>
      <c r="E342" s="24" t="s">
        <v>639</v>
      </c>
      <c r="F342" s="24" t="s">
        <v>1064</v>
      </c>
      <c r="G342" s="28" t="s">
        <v>646</v>
      </c>
      <c r="H342" s="21">
        <f t="shared" si="63"/>
        <v>0.33919820115546223</v>
      </c>
      <c r="I342" s="20">
        <v>15232</v>
      </c>
      <c r="J342" s="21">
        <v>5166.667</v>
      </c>
      <c r="K342" s="21">
        <f t="shared" si="64"/>
        <v>0.33919820115546223</v>
      </c>
      <c r="L342" s="20">
        <v>15232</v>
      </c>
      <c r="M342" s="21">
        <v>5166.667</v>
      </c>
      <c r="N342" s="18" t="s">
        <v>660</v>
      </c>
      <c r="O342" s="34">
        <v>44900</v>
      </c>
      <c r="P342" s="76" t="s">
        <v>539</v>
      </c>
      <c r="Q342" s="61"/>
      <c r="R342" s="61"/>
      <c r="S342" s="61"/>
      <c r="T342" s="61"/>
      <c r="U342" s="19" t="s">
        <v>553</v>
      </c>
      <c r="V342" s="19" t="s">
        <v>644</v>
      </c>
    </row>
    <row r="343" spans="1:22" ht="47.25">
      <c r="A343" s="20">
        <f t="shared" si="53"/>
        <v>319</v>
      </c>
      <c r="B343" s="39" t="s">
        <v>647</v>
      </c>
      <c r="C343" s="41" t="s">
        <v>260</v>
      </c>
      <c r="D343" s="40" t="s">
        <v>1075</v>
      </c>
      <c r="E343" s="24" t="s">
        <v>639</v>
      </c>
      <c r="F343" s="24" t="s">
        <v>1061</v>
      </c>
      <c r="G343" s="28" t="s">
        <v>646</v>
      </c>
      <c r="H343" s="21">
        <f t="shared" si="63"/>
        <v>1.9298245614035088</v>
      </c>
      <c r="I343" s="20">
        <v>1425</v>
      </c>
      <c r="J343" s="21">
        <v>2750</v>
      </c>
      <c r="K343" s="21">
        <f t="shared" si="64"/>
        <v>1.9298245614035088</v>
      </c>
      <c r="L343" s="20">
        <v>1425</v>
      </c>
      <c r="M343" s="21">
        <v>2750</v>
      </c>
      <c r="N343" s="18" t="s">
        <v>658</v>
      </c>
      <c r="O343" s="34">
        <v>44896</v>
      </c>
      <c r="P343" s="76" t="s">
        <v>540</v>
      </c>
      <c r="Q343" s="61"/>
      <c r="R343" s="61"/>
      <c r="S343" s="61"/>
      <c r="T343" s="61"/>
      <c r="U343" s="19" t="s">
        <v>553</v>
      </c>
      <c r="V343" s="19" t="s">
        <v>644</v>
      </c>
    </row>
    <row r="344" spans="1:22" ht="47.25">
      <c r="A344" s="20">
        <f t="shared" si="53"/>
        <v>320</v>
      </c>
      <c r="B344" s="39" t="s">
        <v>647</v>
      </c>
      <c r="C344" s="41" t="s">
        <v>261</v>
      </c>
      <c r="D344" s="40" t="s">
        <v>1075</v>
      </c>
      <c r="E344" s="24" t="s">
        <v>639</v>
      </c>
      <c r="F344" s="24" t="s">
        <v>1066</v>
      </c>
      <c r="G344" s="28" t="s">
        <v>646</v>
      </c>
      <c r="H344" s="21">
        <f t="shared" si="63"/>
        <v>6.0186111111111105</v>
      </c>
      <c r="I344" s="20">
        <v>36</v>
      </c>
      <c r="J344" s="21">
        <v>216.67</v>
      </c>
      <c r="K344" s="21">
        <f t="shared" si="64"/>
        <v>6.0184999999999995</v>
      </c>
      <c r="L344" s="20">
        <v>36</v>
      </c>
      <c r="M344" s="21">
        <v>216.666</v>
      </c>
      <c r="N344" s="18" t="s">
        <v>657</v>
      </c>
      <c r="O344" s="34">
        <v>44895</v>
      </c>
      <c r="P344" s="76" t="s">
        <v>541</v>
      </c>
      <c r="Q344" s="21">
        <f>S344/R344</f>
        <v>6.018</v>
      </c>
      <c r="R344" s="20">
        <v>36</v>
      </c>
      <c r="S344" s="21">
        <v>216.648</v>
      </c>
      <c r="T344" s="75">
        <v>44916</v>
      </c>
      <c r="U344" s="61"/>
      <c r="V344" s="61"/>
    </row>
    <row r="345" spans="1:22" ht="47.25">
      <c r="A345" s="20">
        <f t="shared" si="53"/>
        <v>321</v>
      </c>
      <c r="B345" s="39" t="s">
        <v>647</v>
      </c>
      <c r="C345" s="41" t="s">
        <v>262</v>
      </c>
      <c r="D345" s="40" t="s">
        <v>1075</v>
      </c>
      <c r="E345" s="24" t="s">
        <v>944</v>
      </c>
      <c r="F345" s="24" t="s">
        <v>1067</v>
      </c>
      <c r="G345" s="28" t="s">
        <v>656</v>
      </c>
      <c r="H345" s="21">
        <f t="shared" si="63"/>
        <v>0.00627868085106383</v>
      </c>
      <c r="I345" s="20">
        <v>399500</v>
      </c>
      <c r="J345" s="21">
        <v>2508.333</v>
      </c>
      <c r="K345" s="21">
        <f t="shared" si="64"/>
        <v>0.00627868085106383</v>
      </c>
      <c r="L345" s="20">
        <v>399500</v>
      </c>
      <c r="M345" s="21">
        <v>2508.333</v>
      </c>
      <c r="N345" s="18" t="s">
        <v>655</v>
      </c>
      <c r="O345" s="34">
        <v>44895</v>
      </c>
      <c r="P345" s="76" t="s">
        <v>542</v>
      </c>
      <c r="Q345" s="21">
        <f>S345/R345</f>
        <v>0.006274342928660826</v>
      </c>
      <c r="R345" s="20">
        <v>399500</v>
      </c>
      <c r="S345" s="21">
        <v>2506.6</v>
      </c>
      <c r="T345" s="75">
        <v>44916</v>
      </c>
      <c r="U345" s="61"/>
      <c r="V345" s="61"/>
    </row>
    <row r="346" spans="1:22" ht="63">
      <c r="A346" s="20">
        <f aca="true" t="shared" si="65" ref="A346:A354">A345+1</f>
        <v>322</v>
      </c>
      <c r="B346" s="39" t="s">
        <v>591</v>
      </c>
      <c r="C346" s="41" t="s">
        <v>252</v>
      </c>
      <c r="D346" s="40" t="s">
        <v>1075</v>
      </c>
      <c r="E346" s="24" t="s">
        <v>672</v>
      </c>
      <c r="F346" s="24" t="s">
        <v>1060</v>
      </c>
      <c r="G346" s="28" t="s">
        <v>591</v>
      </c>
      <c r="H346" s="21">
        <f t="shared" si="63"/>
        <v>50000</v>
      </c>
      <c r="I346" s="20">
        <v>1</v>
      </c>
      <c r="J346" s="21">
        <v>50000</v>
      </c>
      <c r="K346" s="21">
        <f t="shared" si="64"/>
        <v>50000</v>
      </c>
      <c r="L346" s="20">
        <v>1</v>
      </c>
      <c r="M346" s="21">
        <v>50000</v>
      </c>
      <c r="N346" s="18" t="s">
        <v>654</v>
      </c>
      <c r="O346" s="34">
        <v>44894</v>
      </c>
      <c r="P346" s="76" t="s">
        <v>543</v>
      </c>
      <c r="Q346" s="21"/>
      <c r="R346" s="20"/>
      <c r="S346" s="61"/>
      <c r="T346" s="61"/>
      <c r="U346" s="19" t="s">
        <v>553</v>
      </c>
      <c r="V346" s="19" t="s">
        <v>644</v>
      </c>
    </row>
    <row r="347" spans="1:22" ht="47.25">
      <c r="A347" s="20">
        <f t="shared" si="65"/>
        <v>323</v>
      </c>
      <c r="B347" s="39" t="s">
        <v>647</v>
      </c>
      <c r="C347" s="41" t="s">
        <v>263</v>
      </c>
      <c r="D347" s="40" t="s">
        <v>1075</v>
      </c>
      <c r="E347" s="24" t="s">
        <v>639</v>
      </c>
      <c r="F347" s="24" t="s">
        <v>1068</v>
      </c>
      <c r="G347" s="28" t="s">
        <v>646</v>
      </c>
      <c r="H347" s="21">
        <f t="shared" si="63"/>
        <v>0.13495283400809718</v>
      </c>
      <c r="I347" s="20">
        <v>4940</v>
      </c>
      <c r="J347" s="21">
        <v>666.667</v>
      </c>
      <c r="K347" s="21">
        <f t="shared" si="64"/>
        <v>0.13495283400809718</v>
      </c>
      <c r="L347" s="20">
        <v>4940</v>
      </c>
      <c r="M347" s="21">
        <v>666.667</v>
      </c>
      <c r="N347" s="18" t="s">
        <v>653</v>
      </c>
      <c r="O347" s="34">
        <v>44893</v>
      </c>
      <c r="P347" s="76" t="s">
        <v>544</v>
      </c>
      <c r="Q347" s="21"/>
      <c r="R347" s="20"/>
      <c r="S347" s="21"/>
      <c r="T347" s="61"/>
      <c r="U347" s="19" t="s">
        <v>553</v>
      </c>
      <c r="V347" s="19" t="s">
        <v>644</v>
      </c>
    </row>
    <row r="348" spans="1:22" ht="63">
      <c r="A348" s="20">
        <f t="shared" si="65"/>
        <v>324</v>
      </c>
      <c r="B348" s="39" t="s">
        <v>591</v>
      </c>
      <c r="C348" s="41" t="s">
        <v>264</v>
      </c>
      <c r="D348" s="40" t="s">
        <v>1075</v>
      </c>
      <c r="E348" s="24" t="s">
        <v>641</v>
      </c>
      <c r="F348" s="24" t="s">
        <v>1007</v>
      </c>
      <c r="G348" s="28" t="s">
        <v>652</v>
      </c>
      <c r="H348" s="21">
        <f t="shared" si="63"/>
        <v>98.03921568627452</v>
      </c>
      <c r="I348" s="20">
        <v>51</v>
      </c>
      <c r="J348" s="21">
        <v>5000</v>
      </c>
      <c r="K348" s="21">
        <f t="shared" si="64"/>
        <v>98.03921568627452</v>
      </c>
      <c r="L348" s="20">
        <v>51</v>
      </c>
      <c r="M348" s="21">
        <v>5000</v>
      </c>
      <c r="N348" s="18" t="s">
        <v>651</v>
      </c>
      <c r="O348" s="34">
        <v>44889</v>
      </c>
      <c r="P348" s="76" t="s">
        <v>545</v>
      </c>
      <c r="Q348" s="21">
        <f>S348/R348</f>
        <v>98.03921568627452</v>
      </c>
      <c r="R348" s="20">
        <v>51</v>
      </c>
      <c r="S348" s="21">
        <v>5000</v>
      </c>
      <c r="T348" s="75">
        <v>44911</v>
      </c>
      <c r="U348" s="61"/>
      <c r="V348" s="61"/>
    </row>
    <row r="349" spans="1:22" ht="47.25">
      <c r="A349" s="20">
        <f t="shared" si="65"/>
        <v>325</v>
      </c>
      <c r="B349" s="39" t="s">
        <v>647</v>
      </c>
      <c r="C349" s="41" t="s">
        <v>265</v>
      </c>
      <c r="D349" s="40" t="s">
        <v>1075</v>
      </c>
      <c r="E349" s="24" t="s">
        <v>639</v>
      </c>
      <c r="F349" s="24" t="s">
        <v>1069</v>
      </c>
      <c r="G349" s="28" t="s">
        <v>646</v>
      </c>
      <c r="H349" s="21">
        <f t="shared" si="63"/>
        <v>2.34127</v>
      </c>
      <c r="I349" s="20">
        <v>2100</v>
      </c>
      <c r="J349" s="21">
        <v>4916.667</v>
      </c>
      <c r="K349" s="21">
        <f t="shared" si="64"/>
        <v>2.34127</v>
      </c>
      <c r="L349" s="20">
        <v>2100</v>
      </c>
      <c r="M349" s="21">
        <v>4916.667</v>
      </c>
      <c r="N349" s="18" t="s">
        <v>650</v>
      </c>
      <c r="O349" s="34">
        <v>44889</v>
      </c>
      <c r="P349" s="76" t="s">
        <v>546</v>
      </c>
      <c r="Q349" s="21"/>
      <c r="R349" s="20"/>
      <c r="S349" s="21"/>
      <c r="T349" s="61"/>
      <c r="U349" s="19" t="s">
        <v>553</v>
      </c>
      <c r="V349" s="19" t="s">
        <v>644</v>
      </c>
    </row>
    <row r="350" spans="1:22" ht="47.25">
      <c r="A350" s="20">
        <f t="shared" si="65"/>
        <v>326</v>
      </c>
      <c r="B350" s="39" t="s">
        <v>647</v>
      </c>
      <c r="C350" s="41" t="s">
        <v>266</v>
      </c>
      <c r="D350" s="40" t="s">
        <v>1075</v>
      </c>
      <c r="E350" s="24" t="s">
        <v>641</v>
      </c>
      <c r="F350" s="107" t="s">
        <v>958</v>
      </c>
      <c r="G350" s="28" t="s">
        <v>646</v>
      </c>
      <c r="H350" s="21">
        <f t="shared" si="63"/>
        <v>22.842111111111112</v>
      </c>
      <c r="I350" s="20">
        <v>18</v>
      </c>
      <c r="J350" s="21">
        <v>411.158</v>
      </c>
      <c r="K350" s="21">
        <f t="shared" si="64"/>
        <v>22.842111111111112</v>
      </c>
      <c r="L350" s="20">
        <v>18</v>
      </c>
      <c r="M350" s="21">
        <v>411.158</v>
      </c>
      <c r="N350" s="18" t="s">
        <v>649</v>
      </c>
      <c r="O350" s="34">
        <v>44888</v>
      </c>
      <c r="P350" s="76" t="s">
        <v>547</v>
      </c>
      <c r="Q350" s="21"/>
      <c r="R350" s="20"/>
      <c r="S350" s="21"/>
      <c r="T350" s="61"/>
      <c r="U350" s="19" t="s">
        <v>553</v>
      </c>
      <c r="V350" s="19" t="s">
        <v>554</v>
      </c>
    </row>
    <row r="351" spans="1:22" ht="47.25">
      <c r="A351" s="20">
        <f t="shared" si="65"/>
        <v>327</v>
      </c>
      <c r="B351" s="39" t="s">
        <v>647</v>
      </c>
      <c r="C351" s="41" t="s">
        <v>267</v>
      </c>
      <c r="D351" s="40" t="s">
        <v>1075</v>
      </c>
      <c r="E351" s="24" t="s">
        <v>641</v>
      </c>
      <c r="F351" s="107" t="s">
        <v>958</v>
      </c>
      <c r="G351" s="28" t="s">
        <v>646</v>
      </c>
      <c r="H351" s="21">
        <f t="shared" si="63"/>
        <v>76.84210526315789</v>
      </c>
      <c r="I351" s="20">
        <v>19</v>
      </c>
      <c r="J351" s="21">
        <v>1460</v>
      </c>
      <c r="K351" s="21">
        <f t="shared" si="64"/>
        <v>76.84210526315789</v>
      </c>
      <c r="L351" s="20">
        <v>19</v>
      </c>
      <c r="M351" s="21">
        <v>1460</v>
      </c>
      <c r="N351" s="18" t="s">
        <v>648</v>
      </c>
      <c r="O351" s="34">
        <v>44888</v>
      </c>
      <c r="P351" s="76" t="s">
        <v>548</v>
      </c>
      <c r="Q351" s="21"/>
      <c r="R351" s="20"/>
      <c r="S351" s="21"/>
      <c r="T351" s="61"/>
      <c r="U351" s="19" t="s">
        <v>553</v>
      </c>
      <c r="V351" s="19" t="s">
        <v>644</v>
      </c>
    </row>
    <row r="352" spans="1:22" ht="47.25">
      <c r="A352" s="20">
        <f t="shared" si="65"/>
        <v>328</v>
      </c>
      <c r="B352" s="39" t="s">
        <v>647</v>
      </c>
      <c r="C352" s="41" t="s">
        <v>218</v>
      </c>
      <c r="D352" s="40" t="s">
        <v>1075</v>
      </c>
      <c r="E352" s="24" t="s">
        <v>639</v>
      </c>
      <c r="F352" s="24" t="s">
        <v>1009</v>
      </c>
      <c r="G352" s="28" t="s">
        <v>646</v>
      </c>
      <c r="H352" s="21">
        <f t="shared" si="63"/>
        <v>5.902783333333333</v>
      </c>
      <c r="I352" s="20">
        <v>60</v>
      </c>
      <c r="J352" s="21">
        <v>354.167</v>
      </c>
      <c r="K352" s="21">
        <f t="shared" si="64"/>
        <v>5.902783333333333</v>
      </c>
      <c r="L352" s="20">
        <v>60</v>
      </c>
      <c r="M352" s="21">
        <v>354.167</v>
      </c>
      <c r="N352" s="18" t="s">
        <v>645</v>
      </c>
      <c r="O352" s="34">
        <v>44887</v>
      </c>
      <c r="P352" s="76" t="s">
        <v>549</v>
      </c>
      <c r="Q352" s="21"/>
      <c r="R352" s="20"/>
      <c r="S352" s="21"/>
      <c r="T352" s="61"/>
      <c r="U352" s="19" t="s">
        <v>553</v>
      </c>
      <c r="V352" s="19" t="s">
        <v>644</v>
      </c>
    </row>
    <row r="353" spans="1:22" ht="63">
      <c r="A353" s="20">
        <f t="shared" si="65"/>
        <v>329</v>
      </c>
      <c r="B353" s="39" t="s">
        <v>591</v>
      </c>
      <c r="C353" s="41" t="s">
        <v>268</v>
      </c>
      <c r="D353" s="40" t="s">
        <v>1075</v>
      </c>
      <c r="E353" s="24" t="s">
        <v>641</v>
      </c>
      <c r="F353" s="24" t="s">
        <v>1060</v>
      </c>
      <c r="G353" s="28" t="s">
        <v>591</v>
      </c>
      <c r="H353" s="21">
        <v>50000</v>
      </c>
      <c r="I353" s="20">
        <v>1</v>
      </c>
      <c r="J353" s="21">
        <v>50000</v>
      </c>
      <c r="K353" s="21">
        <v>50000</v>
      </c>
      <c r="L353" s="20">
        <v>1</v>
      </c>
      <c r="M353" s="21">
        <v>50000</v>
      </c>
      <c r="N353" s="18" t="s">
        <v>643</v>
      </c>
      <c r="O353" s="34">
        <v>44881</v>
      </c>
      <c r="P353" s="76" t="s">
        <v>550</v>
      </c>
      <c r="Q353" s="76"/>
      <c r="R353" s="20"/>
      <c r="S353" s="21"/>
      <c r="T353" s="61"/>
      <c r="U353" s="19" t="s">
        <v>553</v>
      </c>
      <c r="V353" s="19" t="s">
        <v>644</v>
      </c>
    </row>
    <row r="354" spans="1:22" ht="63">
      <c r="A354" s="20">
        <f t="shared" si="65"/>
        <v>330</v>
      </c>
      <c r="B354" s="39" t="s">
        <v>591</v>
      </c>
      <c r="C354" s="41" t="s">
        <v>269</v>
      </c>
      <c r="D354" s="40" t="s">
        <v>1075</v>
      </c>
      <c r="E354" s="24" t="s">
        <v>639</v>
      </c>
      <c r="F354" s="24" t="s">
        <v>1008</v>
      </c>
      <c r="G354" s="28" t="s">
        <v>640</v>
      </c>
      <c r="H354" s="21">
        <f>J354/I354</f>
        <v>89.44446666666666</v>
      </c>
      <c r="I354" s="20">
        <v>15</v>
      </c>
      <c r="J354" s="21">
        <v>1341.667</v>
      </c>
      <c r="K354" s="21">
        <f>M354/L354</f>
        <v>89.44446666666666</v>
      </c>
      <c r="L354" s="20">
        <v>15</v>
      </c>
      <c r="M354" s="21">
        <v>1341.667</v>
      </c>
      <c r="N354" s="18" t="s">
        <v>638</v>
      </c>
      <c r="O354" s="34">
        <v>44881</v>
      </c>
      <c r="P354" s="76" t="s">
        <v>551</v>
      </c>
      <c r="Q354" s="21">
        <f>S354/R354</f>
        <v>65.2778</v>
      </c>
      <c r="R354" s="20">
        <v>15</v>
      </c>
      <c r="S354" s="21">
        <v>979.167</v>
      </c>
      <c r="T354" s="75">
        <v>44909</v>
      </c>
      <c r="U354" s="61"/>
      <c r="V354" s="61"/>
    </row>
    <row r="355" spans="1:36" s="61" customFormat="1" ht="15">
      <c r="A355" s="1"/>
      <c r="B355" s="1"/>
      <c r="C355" s="1"/>
      <c r="D355" s="1"/>
      <c r="E355" s="1"/>
      <c r="F355" s="1"/>
      <c r="G355" s="1"/>
      <c r="H355" s="1"/>
      <c r="I355" s="1"/>
      <c r="J355" s="1"/>
      <c r="K355" s="1"/>
      <c r="L355" s="1"/>
      <c r="M355" s="1"/>
      <c r="N355" s="1"/>
      <c r="O355" s="1"/>
      <c r="P355" s="1"/>
      <c r="Q355" s="1"/>
      <c r="R355" s="1"/>
      <c r="S355" s="1"/>
      <c r="T355" s="1"/>
      <c r="U355" s="1"/>
      <c r="V355" s="1"/>
      <c r="W355" s="2"/>
      <c r="X355" s="2"/>
      <c r="Y355" s="2"/>
      <c r="Z355" s="2"/>
      <c r="AA355" s="2"/>
      <c r="AB355" s="2"/>
      <c r="AC355" s="2"/>
      <c r="AD355" s="2"/>
      <c r="AE355" s="2"/>
      <c r="AF355" s="2"/>
      <c r="AG355" s="2"/>
      <c r="AH355" s="2"/>
      <c r="AI355" s="2"/>
      <c r="AJ355" s="2"/>
    </row>
    <row r="356" spans="7:14" ht="15.75">
      <c r="G356" s="7" t="s">
        <v>10</v>
      </c>
      <c r="H356" s="8"/>
      <c r="I356" s="8"/>
      <c r="J356" s="8"/>
      <c r="K356" s="8"/>
      <c r="L356" s="8"/>
      <c r="M356" s="8"/>
      <c r="N356" s="13"/>
    </row>
    <row r="357" spans="7:14" ht="15.75">
      <c r="G357" s="9" t="s">
        <v>11</v>
      </c>
      <c r="H357" s="8"/>
      <c r="I357" s="8"/>
      <c r="J357" s="8"/>
      <c r="K357" s="8"/>
      <c r="L357" s="8"/>
      <c r="M357" s="8"/>
      <c r="N357" s="13"/>
    </row>
    <row r="358" spans="7:14" ht="15.75">
      <c r="G358" s="9"/>
      <c r="H358" s="8"/>
      <c r="I358" s="8"/>
      <c r="J358" s="8"/>
      <c r="K358" s="8"/>
      <c r="L358" s="8"/>
      <c r="M358" s="8"/>
      <c r="N358" s="14"/>
    </row>
    <row r="359" spans="7:14" ht="15.75">
      <c r="G359" s="11" t="s">
        <v>2</v>
      </c>
      <c r="H359" s="8"/>
      <c r="I359" s="10"/>
      <c r="J359" s="12" t="s">
        <v>25</v>
      </c>
      <c r="K359" s="12"/>
      <c r="L359" s="12"/>
      <c r="M359" s="12"/>
      <c r="N359" s="15"/>
    </row>
  </sheetData>
  <sheetProtection/>
  <autoFilter ref="A8:V8">
    <sortState ref="A9:V359">
      <sortCondition sortBy="value" ref="O9:O359"/>
    </sortState>
  </autoFilter>
  <mergeCells count="19">
    <mergeCell ref="T1:V2"/>
    <mergeCell ref="Q5:S6"/>
    <mergeCell ref="A1:N1"/>
    <mergeCell ref="H5:J6"/>
    <mergeCell ref="A3:V4"/>
    <mergeCell ref="T5:T7"/>
    <mergeCell ref="U5:U7"/>
    <mergeCell ref="V5:V7"/>
    <mergeCell ref="A5:A7"/>
    <mergeCell ref="C5:C7"/>
    <mergeCell ref="O5:O7"/>
    <mergeCell ref="P5:P7"/>
    <mergeCell ref="K5:M6"/>
    <mergeCell ref="F5:F7"/>
    <mergeCell ref="B5:B7"/>
    <mergeCell ref="D5:D7"/>
    <mergeCell ref="G5:G7"/>
    <mergeCell ref="N5:N7"/>
    <mergeCell ref="E5:E7"/>
  </mergeCells>
  <hyperlinks>
    <hyperlink ref="C32" r:id="rId1" display="Cервер системи резервного збереження даних та дискова полиця розширення та додатковий дисковий простір (п.4.1.2.1-4.1.2.2 ІП 2023)"/>
    <hyperlink ref="C354" r:id="rId2" display="https://www.dzo.com.ua/tenders/17225826"/>
    <hyperlink ref="P354" r:id="rId3" tooltip="Оголошення на порталі Уповноваженого органу" display="https://prozorro.gov.ua/tender/UA-2022-11-16-010982-a"/>
    <hyperlink ref="N166" r:id="rId4" display="https://prozorro.gov.ua/tender/UA-2023-03-09-004502-a"/>
    <hyperlink ref="N167" r:id="rId5" display="https://prozorro.gov.ua/tender/UA-2023-03-08-007689-a"/>
    <hyperlink ref="N168" r:id="rId6" display="https://prozorro.gov.ua/tender/UA-2023-03-08-007056-a"/>
    <hyperlink ref="N169" r:id="rId7" display="https://prozorro.gov.ua/tender/UA-2023-03-08-004267-a"/>
    <hyperlink ref="N170" r:id="rId8" display="https://prozorro.gov.ua/tender/UA-2023-03-07-012072-a"/>
    <hyperlink ref="N171" r:id="rId9" display="https://prozorro.gov.ua/tender/UA-2023-03-07-012037-a"/>
    <hyperlink ref="N172" r:id="rId10" display="https://prozorro.gov.ua/tender/UA-2023-03-07-010102-a"/>
    <hyperlink ref="N173" r:id="rId11" display="https://prozorro.gov.ua/en/search/tender?text=UA-2023-03-07-008348-a"/>
    <hyperlink ref="N174" r:id="rId12" display="https://prozorro.gov.ua/tender/UA-2023-03-07-005074-a?lot_id=5c1025ff83197858a58c48ac6c9fdd59#lots"/>
    <hyperlink ref="N175" r:id="rId13" display="https://prozorro.gov.ua/tender/UA-2023-03-06-011215-a"/>
    <hyperlink ref="N176" r:id="rId14" display="https://prozorro.gov.ua/tender/UA-2023-03-03-004734-a?lot_id=cdfe702372eb5dc6904bb81fdd12146a#lots"/>
    <hyperlink ref="N177" r:id="rId15" display="https://prozorro.gov.ua/en/search/tender?text=UA-2023-03-02-012386-a"/>
    <hyperlink ref="N178" r:id="rId16" display="https://prozorro.gov.ua/tender/UA-2023-03-02-003858-a"/>
    <hyperlink ref="N179" r:id="rId17" display="https://prozorro.gov.ua/tender/UA-2023-03-02-000400-a"/>
    <hyperlink ref="N180" r:id="rId18" display="https://prozorro.gov.ua/tender/UA-2023-03-01-001800-a"/>
    <hyperlink ref="N181" r:id="rId19" display="https://prozorro.gov.ua/tender/UA-2023-02-28-008731-a"/>
    <hyperlink ref="N182" r:id="rId20" display="https://prozorro.gov.ua/tender/UA-2023-02-28-008425-a"/>
    <hyperlink ref="N185" r:id="rId21" display="https://prozorro.gov.ua/tender/UA-2023-02-23-000385-a"/>
    <hyperlink ref="N186" r:id="rId22" display="https://prozorro.gov.ua/tender/UA-2023-02-23-000385-a"/>
    <hyperlink ref="N187" r:id="rId23" display="https://prozorro.gov.ua/tender/UA-2023-02-22-010819-a"/>
    <hyperlink ref="N188" r:id="rId24" display="https://prozorro.gov.ua/tender/UA-2023-02-22-009036-a"/>
    <hyperlink ref="N189" r:id="rId25" display="https://prozorro.gov.ua/tender/UA-2023-02-22-006399-a"/>
    <hyperlink ref="N190" r:id="rId26" display="https://prozorro.gov.ua/tender/UA-2023-02-22-005852-a"/>
    <hyperlink ref="N191" r:id="rId27" display="https://prozorro.gov.ua/tender/UA-2023-02-21-011796-a"/>
    <hyperlink ref="N192" r:id="rId28" display="https://prozorro.gov.ua/tender/UA-2023-02-21-005362-a"/>
    <hyperlink ref="N193" r:id="rId29" display="https://prozorro.gov.ua/tender/UA-2023-02-21-003806-a"/>
    <hyperlink ref="N194" r:id="rId30" display="https://prozorro.gov.ua/tender/UA-2023-02-21-003143-a"/>
    <hyperlink ref="N195" r:id="rId31" display="https://prozorro.gov.ua/tender/UA-2023-02-20-013895-a"/>
    <hyperlink ref="N196" r:id="rId32" display="https://prozorro.gov.ua/tender/UA-2023-02-20-000541-a"/>
    <hyperlink ref="N197" r:id="rId33" display="https://prozorro.gov.ua/tender/UA-2023-02-20-000402-a"/>
    <hyperlink ref="N198" r:id="rId34" display="https://prozorro.gov.ua/tender/UA-2023-02-17-011112-a"/>
    <hyperlink ref="N199" r:id="rId35" display="https://prozorro.gov.ua/tender/UA-2023-02-17-006779-a"/>
    <hyperlink ref="N201" r:id="rId36" display="https://prozorro.gov.ua/tender/UA-2023-02-16-013813-a"/>
    <hyperlink ref="N202" r:id="rId37" display="https://prozorro.gov.ua/tender/UA-2023-02-16-012740-a"/>
    <hyperlink ref="N203" r:id="rId38" display="https://prozorro.gov.ua/tender/UA-2023-02-16-012167-a"/>
    <hyperlink ref="N204" r:id="rId39" display="https://prozorro.gov.ua/tender/UA-2023-02-16-011591-a"/>
    <hyperlink ref="N205" r:id="rId40" display="https://prozorro.gov.ua/tender/UA-2023-02-16-006586-a"/>
    <hyperlink ref="N206" r:id="rId41" display="https://prozorro.gov.ua/tender/UA-2023-02-16-005773-a"/>
    <hyperlink ref="N207" r:id="rId42" display="https://prozorro.gov.ua/tender/UA-2023-02-16-005466-a"/>
    <hyperlink ref="N208" r:id="rId43" display="https://prozorro.gov.ua/tender/UA-2023-02-16-004830-a"/>
    <hyperlink ref="N209" r:id="rId44" display="https://prozorro.gov.ua/tender/UA-2023-02-15-003115-a"/>
    <hyperlink ref="N210" r:id="rId45" display="https://prozorro.gov.ua/tender/UA-2023-02-15-002412-a"/>
    <hyperlink ref="N211" r:id="rId46" display="https://prozorro.gov.ua/tender/UA-2023-02-15-001413-a"/>
    <hyperlink ref="N212" r:id="rId47" display="https://prozorro.gov.ua/tender/UA-2023-02-14-014675-a"/>
    <hyperlink ref="N213" r:id="rId48" display="https://prozorro.gov.ua/tender/UA-2023-02-14-006736-a"/>
    <hyperlink ref="N214" r:id="rId49" display="https://prozorro.gov.ua/tender/UA-2023-02-14-005928-a"/>
    <hyperlink ref="N215" r:id="rId50" display="https://prozorro.gov.ua/tender/UA-2023-02-13-015881-a"/>
    <hyperlink ref="N216" r:id="rId51" display="https://prozorro.gov.ua/tender/UA-2023-02-13-015865-a"/>
    <hyperlink ref="N217" r:id="rId52" display="https://prozorro.gov.ua/tender/UA-2023-02-13-015821-a"/>
    <hyperlink ref="N218" r:id="rId53" display="https://prozorro.gov.ua/tender/UA-2023-02-13-015789-a"/>
    <hyperlink ref="N219" r:id="rId54" display="https://prozorro.gov.ua/tender/UA-2023-02-10-002935-a"/>
    <hyperlink ref="N220" r:id="rId55" display="https://prozorro.gov.ua/tender/UA-2023-02-09-011677-a"/>
    <hyperlink ref="N221" r:id="rId56" display="https://prozorro.gov.ua/tender/UA-2023-02-08-015184-a"/>
    <hyperlink ref="N222" r:id="rId57" display="https://prozorro.gov.ua/tender/UA-2023-02-08-013061-a"/>
    <hyperlink ref="N223" r:id="rId58" display="https://prozorro.gov.ua/tender/UA-2023-02-08-000374-a"/>
    <hyperlink ref="N224" r:id="rId59" display="https://prozorro.gov.ua/tender/UA-2023-02-07-015886-a"/>
    <hyperlink ref="N225" r:id="rId60" display="https://prozorro.gov.ua/tender/UA-2023-02-07-015418-a"/>
    <hyperlink ref="N226" r:id="rId61" display="https://prozorro.gov.ua/tender/UA-2023-02-07-015089-a"/>
    <hyperlink ref="N227" r:id="rId62" display="https://prozorro.gov.ua/tender/UA-2023-02-07-014917-a"/>
    <hyperlink ref="N228" r:id="rId63" display="https://prozorro.gov.ua/tender/UA-2023-02-07-014749-a"/>
    <hyperlink ref="N229" r:id="rId64" display="https://prozorro.gov.ua/tender/UA-2023-02-07-006677-a"/>
    <hyperlink ref="N230" r:id="rId65" display="https://prozorro.gov.ua/en/search/tender?text=UA-2023-02-03-008609-a"/>
    <hyperlink ref="N231" r:id="rId66" display="https://prozorro.gov.ua/tender/UA-2023-02-03-008482-a"/>
    <hyperlink ref="N232" r:id="rId67" display="https://prozorro.gov.ua/en/search/tender?text=UA-2023-02-03-008013-a"/>
    <hyperlink ref="N233" r:id="rId68" display="https://prozorro.gov.ua/tender/UA-2023-02-03-007914-a"/>
    <hyperlink ref="N234" r:id="rId69" display="https://prozorro.gov.ua/tender/UA-2023-02-02-005615-a"/>
    <hyperlink ref="N235" r:id="rId70" display="https://prozorro.gov.ua/tender/UA-2023-02-01-006954-a"/>
    <hyperlink ref="N237" r:id="rId71" display="https://prozorro.gov.ua/tender/UA-2023-01-30-000584-a"/>
    <hyperlink ref="N236" r:id="rId72" display="https://prozorro.gov.ua/tender/UA-2023-01-30-008005-a"/>
    <hyperlink ref="N238" r:id="rId73" display="https://prozorro.gov.ua/tender/UA-2023-01-30-000391-a"/>
    <hyperlink ref="N239" r:id="rId74" display="https://prozorro.gov.ua/tender/UA-2023-01-23-015304-a"/>
    <hyperlink ref="N240" r:id="rId75" display="https://prozorro.gov.ua/tender/UA-2023-01-23-014948-a"/>
    <hyperlink ref="N242" r:id="rId76" display="https://prozorro.gov.ua/tender/UA-2023-01-23-001348-a"/>
    <hyperlink ref="N243" r:id="rId77" display="https://prozorro.gov.ua/tender/UA-2023-01-23-001025-a"/>
    <hyperlink ref="N244" r:id="rId78" display="https://prozorro.gov.ua/tender/UA-2023-01-20-006661-a"/>
    <hyperlink ref="N245" r:id="rId79" display="https://prozorro.gov.ua/tender/UA-2023-01-18-007517-a"/>
    <hyperlink ref="N246" r:id="rId80" display="https://prozorro.gov.ua/tender/UA-2023-01-18-006406-a"/>
    <hyperlink ref="N247" r:id="rId81" display="https://prozorro.gov.ua/tender/UA-2023-01-17-011700-a"/>
    <hyperlink ref="N248" r:id="rId82" display="https://prozorro.gov.ua/tender/UA-2023-01-17-010635-a"/>
    <hyperlink ref="N249" r:id="rId83" display="https://prozorro.gov.ua/tender/UA-2023-01-17-009675-a"/>
    <hyperlink ref="N44" r:id="rId84" display="https://prozorro.gov.ua/tender/UA-2023-09-25-008609-a"/>
    <hyperlink ref="N71" r:id="rId85" display="https://prozorro.gov.ua/tender/UA-2023-07-04-008722-a"/>
    <hyperlink ref="N286" r:id="rId86" display="https://prozorro.gov.ua/tender/UA-2023-02-02-005615-a"/>
    <hyperlink ref="N316" r:id="rId87" display="https://prozorro.gov.ua/tender/UA-2023-01-09-005394-a"/>
    <hyperlink ref="N353" r:id="rId88" display="https://prozorro.gov.ua/tender/UA-2022-11-16-012310-a"/>
    <hyperlink ref="N165" r:id="rId89" display="https://prozorro.gov.ua/tender/UA-2023-03-10-004983-a"/>
    <hyperlink ref="N23" r:id="rId90" display="https://prozorro.gov.ua/tender/UA-2023-11-20-015183-a"/>
    <hyperlink ref="N38" r:id="rId91" display="https://prozorro.gov.ua/tender/UA-2023-10-05-013370-a"/>
    <hyperlink ref="N130" r:id="rId92" display="https://prozorro.gov.ua/tender/UA-2023-04-03-010892-a"/>
    <hyperlink ref="N149" r:id="rId93" display="https://prozorro.gov.ua/tender/UA-2023-03-22-001253-a"/>
    <hyperlink ref="N200" r:id="rId94" display="https://prozorro.gov.ua/tender/UA-2023-02-16-014099-a"/>
    <hyperlink ref="N291" r:id="rId95" display="https://prozorro.gov.ua/tender/UA-2023-01-23-015304-a"/>
    <hyperlink ref="N17" r:id="rId96" display="https://prozorro.gov.ua/tender/UA-2023-11-23-016047-a"/>
    <hyperlink ref="N120" r:id="rId97" display="https://prozorro.gov.ua/tender/UA-2023-04-20-004468-a"/>
    <hyperlink ref="N121" r:id="rId98" display="https://prozorro.gov.ua/tender/UA-2023-04-18-009283-a"/>
    <hyperlink ref="N122" r:id="rId99" display="https://prozorro.gov.ua/tender/UA-2023-06-30-000112-a"/>
  </hyperlinks>
  <printOptions/>
  <pageMargins left="0.4330708661417323" right="0.1968503937007874" top="0.7086614173228347" bottom="0.35433070866141736" header="0.2362204724409449" footer="0.2755905511811024"/>
  <pageSetup horizontalDpi="600" verticalDpi="600" orientation="landscape" paperSize="9" scale="37" r:id="rId10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Шпонтак Роман Лукич</dc:creator>
  <cp:keywords/>
  <dc:description/>
  <cp:lastModifiedBy>Іванишин Юлія Вікторівна</cp:lastModifiedBy>
  <cp:lastPrinted>2024-01-12T07:53:28Z</cp:lastPrinted>
  <dcterms:created xsi:type="dcterms:W3CDTF">1996-10-08T23:32:33Z</dcterms:created>
  <dcterms:modified xsi:type="dcterms:W3CDTF">2024-04-12T12:39:23Z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